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Drobné akce\ISŠ Slavkov 2025\"/>
    </mc:Choice>
  </mc:AlternateContent>
  <xr:revisionPtr revIDLastSave="0" documentId="8_{5F1DD76B-5B0E-4E30-B58B-30402A99D61F}" xr6:coauthVersionLast="47" xr6:coauthVersionMax="47" xr10:uidLastSave="{00000000-0000-0000-0000-000000000000}"/>
  <bookViews>
    <workbookView xWindow="-25320" yWindow="195" windowWidth="25440" windowHeight="1539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d.1.4.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d.1.4.4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d.1.4.4 Pol'!$A$1:$Y$225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24" i="12"/>
  <c r="BA194" i="12"/>
  <c r="BA162" i="12"/>
  <c r="BA160" i="12"/>
  <c r="BA158" i="12"/>
  <c r="BA156" i="12"/>
  <c r="BA154" i="12"/>
  <c r="BA152" i="12"/>
  <c r="BA64" i="12"/>
  <c r="BA17" i="12"/>
  <c r="G8" i="12"/>
  <c r="G9" i="12"/>
  <c r="I9" i="12"/>
  <c r="I8" i="12" s="1"/>
  <c r="K9" i="12"/>
  <c r="K8" i="12" s="1"/>
  <c r="M9" i="12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O8" i="12" s="1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6" i="12"/>
  <c r="G15" i="12" s="1"/>
  <c r="I16" i="12"/>
  <c r="I15" i="12" s="1"/>
  <c r="K16" i="12"/>
  <c r="K15" i="12" s="1"/>
  <c r="O16" i="12"/>
  <c r="O15" i="12" s="1"/>
  <c r="Q16" i="12"/>
  <c r="Q15" i="12" s="1"/>
  <c r="V16" i="12"/>
  <c r="V15" i="12" s="1"/>
  <c r="G19" i="12"/>
  <c r="I19" i="12"/>
  <c r="K19" i="12"/>
  <c r="M19" i="12"/>
  <c r="O19" i="12"/>
  <c r="Q19" i="12"/>
  <c r="V19" i="12"/>
  <c r="G26" i="12"/>
  <c r="I26" i="12"/>
  <c r="K26" i="12"/>
  <c r="M26" i="12"/>
  <c r="O26" i="12"/>
  <c r="Q26" i="12"/>
  <c r="V26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2" i="12"/>
  <c r="I42" i="12"/>
  <c r="I41" i="12" s="1"/>
  <c r="K42" i="12"/>
  <c r="M42" i="12"/>
  <c r="O42" i="12"/>
  <c r="O41" i="12" s="1"/>
  <c r="Q42" i="12"/>
  <c r="Q41" i="12" s="1"/>
  <c r="V42" i="12"/>
  <c r="G43" i="12"/>
  <c r="M43" i="12" s="1"/>
  <c r="I43" i="12"/>
  <c r="K43" i="12"/>
  <c r="K41" i="12" s="1"/>
  <c r="O43" i="12"/>
  <c r="Q43" i="12"/>
  <c r="V43" i="12"/>
  <c r="G46" i="12"/>
  <c r="I46" i="12"/>
  <c r="K46" i="12"/>
  <c r="M46" i="12"/>
  <c r="O46" i="12"/>
  <c r="Q46" i="12"/>
  <c r="V46" i="12"/>
  <c r="V41" i="12" s="1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58" i="12"/>
  <c r="I58" i="12"/>
  <c r="K58" i="12"/>
  <c r="M58" i="12"/>
  <c r="O58" i="12"/>
  <c r="Q58" i="12"/>
  <c r="V58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8" i="12"/>
  <c r="G67" i="12" s="1"/>
  <c r="I68" i="12"/>
  <c r="I67" i="12" s="1"/>
  <c r="K68" i="12"/>
  <c r="O68" i="12"/>
  <c r="Q68" i="12"/>
  <c r="Q67" i="12" s="1"/>
  <c r="V68" i="12"/>
  <c r="G69" i="12"/>
  <c r="M69" i="12" s="1"/>
  <c r="I69" i="12"/>
  <c r="K69" i="12"/>
  <c r="K67" i="12" s="1"/>
  <c r="O69" i="12"/>
  <c r="Q69" i="12"/>
  <c r="V69" i="12"/>
  <c r="V67" i="12" s="1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O67" i="12" s="1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91" i="12"/>
  <c r="M91" i="12" s="1"/>
  <c r="I91" i="12"/>
  <c r="K91" i="12"/>
  <c r="O91" i="12"/>
  <c r="Q91" i="12"/>
  <c r="V91" i="12"/>
  <c r="G103" i="12"/>
  <c r="I103" i="12"/>
  <c r="K103" i="12"/>
  <c r="M103" i="12"/>
  <c r="O103" i="12"/>
  <c r="Q103" i="12"/>
  <c r="V103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K129" i="12" s="1"/>
  <c r="O130" i="12"/>
  <c r="O129" i="12" s="1"/>
  <c r="Q130" i="12"/>
  <c r="Q129" i="12" s="1"/>
  <c r="V130" i="12"/>
  <c r="V129" i="12" s="1"/>
  <c r="G131" i="12"/>
  <c r="I131" i="12"/>
  <c r="K131" i="12"/>
  <c r="M131" i="12"/>
  <c r="O131" i="12"/>
  <c r="Q131" i="12"/>
  <c r="V131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I129" i="12" s="1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I155" i="12"/>
  <c r="K155" i="12"/>
  <c r="M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I159" i="12"/>
  <c r="K159" i="12"/>
  <c r="M159" i="12"/>
  <c r="O159" i="12"/>
  <c r="Q159" i="12"/>
  <c r="V159" i="12"/>
  <c r="G161" i="12"/>
  <c r="I161" i="12"/>
  <c r="K161" i="12"/>
  <c r="M161" i="12"/>
  <c r="O161" i="12"/>
  <c r="Q161" i="12"/>
  <c r="V161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6" i="12"/>
  <c r="G165" i="12" s="1"/>
  <c r="I166" i="12"/>
  <c r="K166" i="12"/>
  <c r="K165" i="12" s="1"/>
  <c r="O166" i="12"/>
  <c r="O165" i="12" s="1"/>
  <c r="Q166" i="12"/>
  <c r="V166" i="12"/>
  <c r="G167" i="12"/>
  <c r="I167" i="12"/>
  <c r="I165" i="12" s="1"/>
  <c r="K167" i="12"/>
  <c r="M167" i="12"/>
  <c r="O167" i="12"/>
  <c r="Q167" i="12"/>
  <c r="Q165" i="12" s="1"/>
  <c r="V167" i="12"/>
  <c r="G168" i="12"/>
  <c r="I168" i="12"/>
  <c r="K168" i="12"/>
  <c r="M168" i="12"/>
  <c r="O168" i="12"/>
  <c r="Q168" i="12"/>
  <c r="V168" i="12"/>
  <c r="G169" i="12"/>
  <c r="I169" i="12"/>
  <c r="K169" i="12"/>
  <c r="M169" i="12"/>
  <c r="O169" i="12"/>
  <c r="Q169" i="12"/>
  <c r="V169" i="12"/>
  <c r="G170" i="12"/>
  <c r="I170" i="12"/>
  <c r="K170" i="12"/>
  <c r="M170" i="12"/>
  <c r="O170" i="12"/>
  <c r="Q170" i="12"/>
  <c r="V170" i="12"/>
  <c r="V165" i="12" s="1"/>
  <c r="G180" i="12"/>
  <c r="M180" i="12" s="1"/>
  <c r="I180" i="12"/>
  <c r="K180" i="12"/>
  <c r="O180" i="12"/>
  <c r="Q180" i="12"/>
  <c r="V180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I201" i="12"/>
  <c r="K201" i="12"/>
  <c r="M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G209" i="12"/>
  <c r="G210" i="12"/>
  <c r="I210" i="12"/>
  <c r="I209" i="12" s="1"/>
  <c r="K210" i="12"/>
  <c r="M210" i="12"/>
  <c r="O210" i="12"/>
  <c r="O209" i="12" s="1"/>
  <c r="Q210" i="12"/>
  <c r="Q209" i="12" s="1"/>
  <c r="V210" i="12"/>
  <c r="G212" i="12"/>
  <c r="M212" i="12" s="1"/>
  <c r="I212" i="12"/>
  <c r="K212" i="12"/>
  <c r="K209" i="12" s="1"/>
  <c r="O212" i="12"/>
  <c r="Q212" i="12"/>
  <c r="V212" i="12"/>
  <c r="G214" i="12"/>
  <c r="I214" i="12"/>
  <c r="K214" i="12"/>
  <c r="M214" i="12"/>
  <c r="O214" i="12"/>
  <c r="Q214" i="12"/>
  <c r="V214" i="12"/>
  <c r="V209" i="12" s="1"/>
  <c r="G215" i="12"/>
  <c r="I215" i="12"/>
  <c r="K215" i="12"/>
  <c r="M215" i="12"/>
  <c r="O215" i="12"/>
  <c r="Q215" i="12"/>
  <c r="V215" i="12"/>
  <c r="G216" i="12"/>
  <c r="M216" i="12" s="1"/>
  <c r="I216" i="12"/>
  <c r="K216" i="12"/>
  <c r="O216" i="12"/>
  <c r="Q216" i="12"/>
  <c r="V216" i="12"/>
  <c r="G218" i="12"/>
  <c r="M218" i="12" s="1"/>
  <c r="I218" i="12"/>
  <c r="K218" i="12"/>
  <c r="O218" i="12"/>
  <c r="Q218" i="12"/>
  <c r="V218" i="12"/>
  <c r="I220" i="12"/>
  <c r="Q220" i="12"/>
  <c r="V220" i="12"/>
  <c r="G221" i="12"/>
  <c r="G220" i="12" s="1"/>
  <c r="I221" i="12"/>
  <c r="K221" i="12"/>
  <c r="K220" i="12" s="1"/>
  <c r="O221" i="12"/>
  <c r="O220" i="12" s="1"/>
  <c r="Q221" i="12"/>
  <c r="V221" i="12"/>
  <c r="AE224" i="12"/>
  <c r="AF224" i="12"/>
  <c r="I20" i="1"/>
  <c r="I19" i="1"/>
  <c r="I18" i="1"/>
  <c r="I17" i="1"/>
  <c r="I16" i="1"/>
  <c r="I61" i="1"/>
  <c r="J60" i="1" s="1"/>
  <c r="J58" i="1"/>
  <c r="F43" i="1"/>
  <c r="G23" i="1" s="1"/>
  <c r="G43" i="1"/>
  <c r="G25" i="1" s="1"/>
  <c r="H43" i="1"/>
  <c r="I43" i="1"/>
  <c r="J39" i="1" s="1"/>
  <c r="J43" i="1" s="1"/>
  <c r="I42" i="1"/>
  <c r="I41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54" i="1" l="1"/>
  <c r="J56" i="1"/>
  <c r="J57" i="1"/>
  <c r="J53" i="1"/>
  <c r="J55" i="1"/>
  <c r="J59" i="1"/>
  <c r="A27" i="1"/>
  <c r="M41" i="12"/>
  <c r="M8" i="12"/>
  <c r="M129" i="12"/>
  <c r="M209" i="12"/>
  <c r="G41" i="12"/>
  <c r="G129" i="12"/>
  <c r="M68" i="12"/>
  <c r="M67" i="12" s="1"/>
  <c r="M16" i="12"/>
  <c r="M15" i="12" s="1"/>
  <c r="M221" i="12"/>
  <c r="M220" i="12" s="1"/>
  <c r="M166" i="12"/>
  <c r="M165" i="12" s="1"/>
  <c r="I21" i="1"/>
  <c r="J41" i="1"/>
  <c r="J42" i="1"/>
  <c r="J61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Projekce</author>
  </authors>
  <commentList>
    <comment ref="S6" authorId="0" shapeId="0" xr:uid="{E8549EC2-A42C-464E-88FE-33240F2AE04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BA25858-4820-41C0-866E-1B452220B99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<sst xmlns="http://schemas.openxmlformats.org/spreadsheetml/2006/main" count="1257" uniqueCount="430">
  <si>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</si>
  <si>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</si>
  <si>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</si>
  <si>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</si>
  <si>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</si>
  <si>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</si>
  <si>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</si>
  <si>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</si>
  <si>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</si>
  <si>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</si>
  <si>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</si>
  <si>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</si>
  <si>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</si>
  <si>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</si>
  <si>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</si>
  <si>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</si>
  <si>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</si>
  <si>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</si>
  <si>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</si>
  <si>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</si>
  <si>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</si>
  <si>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</si>
  <si>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</si>
  <si>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</si>
  <si>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</si>
  <si>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</si>
  <si>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</si>
  <si>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</si>
  <si>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</si>
  <si>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</si>
  <si>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</si>
  <si>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</si>
  <si>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</si>
  <si>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</si>
  <si>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</si>
  <si>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</si>
  <si>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</si>
  <si>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</si>
  <si>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</si>
  <si>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</si>
  <si>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</si>
  <si>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</si>
  <si>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</si>
  <si>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d.1.4.4</t>
  </si>
  <si>
    <t>Zařízení pro vytápění staveb</t>
  </si>
  <si>
    <t>SO01</t>
  </si>
  <si>
    <t>PŘÍSTAVBA</t>
  </si>
  <si>
    <t>Objekt:</t>
  </si>
  <si>
    <t>Rozpočet:</t>
  </si>
  <si>
    <t>2025003</t>
  </si>
  <si>
    <t>ISŠ SLAVKOV</t>
  </si>
  <si>
    <t>Stavba</t>
  </si>
  <si>
    <t>Stavební objekt</t>
  </si>
  <si>
    <t>Celkem za stavbu</t>
  </si>
  <si>
    <t>CZK</t>
  </si>
  <si>
    <t>#POPS</t>
  </si>
  <si>
    <t>Popis stavby: 2025003 - ISŠ SLAVKOV</t>
  </si>
  <si>
    <t>#POPO</t>
  </si>
  <si>
    <t>Popis objektu: SO01 - PŘÍSTAVBA</t>
  </si>
  <si>
    <t>#POPR</t>
  </si>
  <si>
    <t>Popis rozpočtu: d.1.4.4 - Zařízení pro vytápění staveb</t>
  </si>
  <si>
    <t>Rekapitulace dílů</t>
  </si>
  <si>
    <t>Typ dílu</t>
  </si>
  <si>
    <t>900</t>
  </si>
  <si>
    <t>HZS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</si>
  <si>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</si>
  <si>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</si>
  <si>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</si>
  <si>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</si>
  <si>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</si>
  <si>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</si>
  <si>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</si>
  <si>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</si>
  <si>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736</t>
  </si>
  <si>
    <t>Podlahové vytápění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</si>
  <si>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</si>
  <si>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</si>
  <si>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</si>
  <si>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</si>
  <si>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</si>
  <si>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</si>
  <si>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</si>
  <si>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</si>
  <si>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</si>
  <si>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</si>
  <si>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</si>
  <si>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</si>
  <si>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</si>
  <si>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</si>
  <si>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</si>
  <si>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</si>
  <si>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</si>
  <si>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</si>
  <si>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</si>
  <si>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</si>
  <si>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</si>
  <si>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</si>
  <si>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</si>
  <si>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</si>
  <si>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</si>
  <si>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</si>
  <si>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</si>
  <si>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</si>
  <si>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</si>
  <si>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</si>
  <si>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</si>
  <si>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</si>
  <si>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</si>
  <si>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</si>
  <si>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</si>
  <si>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900      TT1</t>
  </si>
  <si>
    <t xml:space="preserve">HZS, doregulování systému </t>
  </si>
  <si>
    <t xml:space="preserve">hod   </t>
  </si>
  <si>
    <t>Vlastní</t>
  </si>
  <si>
    <t>VL2024/1</t>
  </si>
  <si>
    <t>Běžná</t>
  </si>
  <si>
    <t>POL10_</t>
  </si>
  <si>
    <t>900      TT2</t>
  </si>
  <si>
    <t>HZS, napuštění soustavy</t>
  </si>
  <si>
    <t>900      TT6</t>
  </si>
  <si>
    <t xml:space="preserve">HZS, seřízení a uvedení do provozu </t>
  </si>
  <si>
    <t>9141T00</t>
  </si>
  <si>
    <t>Demontáže zařízení pro vytápění staveb</t>
  </si>
  <si>
    <t>VL2025/1</t>
  </si>
  <si>
    <t>901      R00</t>
  </si>
  <si>
    <t>Hzs-předběžná obhlídka     čl.17-1a</t>
  </si>
  <si>
    <t>h</t>
  </si>
  <si>
    <t>Prav.M</t>
  </si>
  <si>
    <t>RTS 25/ I</t>
  </si>
  <si>
    <t>904      R02</t>
  </si>
  <si>
    <t>Hzs-zkousky v ramci montaz.praci, Topná zkouška</t>
  </si>
  <si>
    <t>71340050T00</t>
  </si>
  <si>
    <t>Izolační pouzdro z čedičové vlny s polepem z kašírované Al folie; pr.42mm, tl. 30mm</t>
  </si>
  <si>
    <t xml:space="preserve">m     </t>
  </si>
  <si>
    <t>Práce</t>
  </si>
  <si>
    <t>POL1_</t>
  </si>
  <si>
    <t>Izolační pouzdro z čedičové vlny s polepem z kašírované Al folie, rozsah teplot potrubí +15 až +250°C, lambda 0°C = 0,034 W/mK, 100,0 kg/m3; pr.42mm, tl. 30mm</t>
  </si>
  <si>
    <t>POP</t>
  </si>
  <si>
    <t>Odkaz na mn. položky pořadí 23 : 106,00000</t>
  </si>
  <si>
    <t>VV</t>
  </si>
  <si>
    <t>71340190T00</t>
  </si>
  <si>
    <t>Montáž izolačních trubic z polyethylenu</t>
  </si>
  <si>
    <t>Včetně lepidla, čističe a AL pásky</t>
  </si>
  <si>
    <t>Odkaz na mn. položky pořadí 12 : 505,00000</t>
  </si>
  <si>
    <t>Odkaz na mn. položky pořadí 13 : 75,00000</t>
  </si>
  <si>
    <t>Odkaz na mn. položky pořadí 14 : 60,00000</t>
  </si>
  <si>
    <t>Odkaz na mn. položky pořadí 15 : 300,00000</t>
  </si>
  <si>
    <t>Odkaz na mn. položky pořadí 16 : 60,00000</t>
  </si>
  <si>
    <t>71340191T00</t>
  </si>
  <si>
    <t>Montáž izolačních trubic z čedičové vlny</t>
  </si>
  <si>
    <t>včetně izolační samolepící AL pásky</t>
  </si>
  <si>
    <t>Odkaz na mn. položky pořadí 7 : 106,00000</t>
  </si>
  <si>
    <t>71340193T00</t>
  </si>
  <si>
    <t>Lepidlo pro izolace na bázi syntetického kaučuku a polyethylenu, použití od -200 do +125 °C; 2,5 kg</t>
  </si>
  <si>
    <t xml:space="preserve">ks    </t>
  </si>
  <si>
    <t>71340194T00</t>
  </si>
  <si>
    <t>Speciální čistidlo pro znečištěné povrchy pro lepidlo, objem 1 l</t>
  </si>
  <si>
    <t>283773007R</t>
  </si>
  <si>
    <t>pouzdro potrubní tvarovatelné; pěnový polyetylén; vnitřní průměr 15,0 mm; tl. izolace 13,0 mm; provozní teplota  -50 až 100 °C; tepelná vodivost (10°C) 0,0380 W/mK</t>
  </si>
  <si>
    <t>m</t>
  </si>
  <si>
    <t>SPCM</t>
  </si>
  <si>
    <t>Specifikace</t>
  </si>
  <si>
    <t>POL3_</t>
  </si>
  <si>
    <t>Odkaz na mn. položky pořadí 18 : 505,00000</t>
  </si>
  <si>
    <t>283773014R</t>
  </si>
  <si>
    <t>pouzdro potrubní tvarovatelné; pěnový polyetylén; vnitřní průměr 18,0 mm; tl. izolace 20,0 mm; provozní teplota  -50 až 100 °C; tepelná vodivost (10°C) 0,0380 W/mK</t>
  </si>
  <si>
    <t>Odkaz na mn. položky pořadí 19 : 75,00000</t>
  </si>
  <si>
    <t>283773026R</t>
  </si>
  <si>
    <t>pouzdro potrubní tvarovatelné; pěnový polyetylén; vnitřní průměr 22,0 mm; tl. izolace 20,0 mm; provozní teplota  -50 až 100 °C; tepelná vodivost (10°C) 0,0380 W/mK</t>
  </si>
  <si>
    <t>Odkaz na mn. položky pořadí 20 : 60,00000</t>
  </si>
  <si>
    <t>283773038R</t>
  </si>
  <si>
    <t>pouzdro potrubní tvarovatelné; pěnový polyetylén; vnitřní průměr 28,0 mm; tl. izolace 20,0 mm; provozní teplota  -50 až 100 °C; tepelná vodivost (10°C) 0,0380 W/mK</t>
  </si>
  <si>
    <t>Odkaz na mn. položky pořadí 21 : 300,00000</t>
  </si>
  <si>
    <t>283773051R</t>
  </si>
  <si>
    <t>pouzdro potrubní tvarovatelné; pěnový polyetylén; vnitřní průměr 35,0 mm; tl. izolace 25,0 mm; provozní teplota  -50 až 100 °C; tepelná vodivost (10°C) 0,0380 W/mK</t>
  </si>
  <si>
    <t>Odkaz na mn. položky pořadí 22 : 60,00000</t>
  </si>
  <si>
    <t>733141102R00</t>
  </si>
  <si>
    <t>Odvzdušňovací nádoby a stříšky včetně dodávky materiálu  odvzdušňovací nádobky z trub.ocelových do DN 50</t>
  </si>
  <si>
    <t>kus</t>
  </si>
  <si>
    <t>800-731</t>
  </si>
  <si>
    <t>POL1_7</t>
  </si>
  <si>
    <t>733163102R00</t>
  </si>
  <si>
    <t>Potrubí pro vytápění a chlazení z trubek měděných spojovaných svařováním nebo lepením pájení pomocí kapilárních pájecích tvarovek, D 15 mm, s 1,0 mm</t>
  </si>
  <si>
    <t>montáž a dodávka trubek a tvarovek, s montážním lešením, bez zednické přípomoci, bez kotvení</t>
  </si>
  <si>
    <t>SPI</t>
  </si>
  <si>
    <t>Včetně pomocného lešení o výšce podlahy do 1900 mm a pro zatížení do 1,5 kPa.</t>
  </si>
  <si>
    <t>733163103R00</t>
  </si>
  <si>
    <t>Potrubí pro vytápění a chlazení z trubek měděných spojovaných svařováním nebo lepením pájení pomocí kapilárních pájecích tvarovek, D 18 mm, s 1,0 mm</t>
  </si>
  <si>
    <t>733163104R00</t>
  </si>
  <si>
    <t>Potrubí pro vytápění a chlazení z trubek měděných spojovaných svařováním nebo lepením pájení pomocí kapilárních pájecích tvarovek, D 22 mm, s 1,0 mm</t>
  </si>
  <si>
    <t>733163105R00</t>
  </si>
  <si>
    <t>Potrubí pro vytápění a chlazení z trubek měděných spojovaných svařováním nebo lepením pájení pomocí kapilárních pájecích tvarovek, D 28 mm, s 1,5 mm</t>
  </si>
  <si>
    <t>733163106R00</t>
  </si>
  <si>
    <t>Potrubí pro vytápění a chlazení z trubek měděných spojovaných svařováním nebo lepením pájení pomocí kapilárních pájecích tvarovek, D 35 mm, s 1,5 mm</t>
  </si>
  <si>
    <t>733163107R00</t>
  </si>
  <si>
    <t>Potrubí pro vytápění a chlazení z trubek měděných spojovaných svařováním nebo lepením pájení pomocí kapilárních pájecích tvarovek, D 42 mm, s 1,5 mm</t>
  </si>
  <si>
    <t>733190107R00</t>
  </si>
  <si>
    <t>Tlaková zkouška potrubí ocelových závitových, plastových, měděných přes DN 32 do DN 40</t>
  </si>
  <si>
    <t>Včetně dodávky vody, uzavření a zabezpečení konců potrubí.</t>
  </si>
  <si>
    <t>73320001T00</t>
  </si>
  <si>
    <t>Protipožární pěna - 750ml</t>
  </si>
  <si>
    <t>Soubor</t>
  </si>
  <si>
    <t>VL2018</t>
  </si>
  <si>
    <t>Protipožární pěna; jednosložková rozpínavá polyuretanová pěna pro aplikaci pistolí; s hnacím mediem CFC; požární odolnost větší než 360minut; objem 750ml</t>
  </si>
  <si>
    <t>998733101R00</t>
  </si>
  <si>
    <t>Přesun hmot pro rozvody potrubí v objektech výšky do 6 m</t>
  </si>
  <si>
    <t>t</t>
  </si>
  <si>
    <t>Přesun hmot</t>
  </si>
  <si>
    <t>POL7_</t>
  </si>
  <si>
    <t>998733193R00</t>
  </si>
  <si>
    <t>Přesun hmot pro rozvody potrubí příplatek k ceně za zvětšený přesun přes vymezenou největší dopravní vzdálenost  do 500 m</t>
  </si>
  <si>
    <t>7222313000T00</t>
  </si>
  <si>
    <t>Nastavení a zaregulování seřizovacích armatur</t>
  </si>
  <si>
    <t>734209103T01</t>
  </si>
  <si>
    <t>Montáž armatur závitových,s 1závitem, G 1/2 s kulovým kohoutem vypouštěcím KVK15</t>
  </si>
  <si>
    <t>734209112R00</t>
  </si>
  <si>
    <t>Montáž závitové armatury se dvěma závity, G 3/8", bez dodávky materiálu</t>
  </si>
  <si>
    <t>734209113R00</t>
  </si>
  <si>
    <t>Montáž závitové armatury se dvěma závity, G 1/2", bez dodávky materiálu</t>
  </si>
  <si>
    <t>734209114R00</t>
  </si>
  <si>
    <t>Montáž závitové armatury se dvěma závity, G 3/4", bez dodávky materiálu</t>
  </si>
  <si>
    <t>734233111R00</t>
  </si>
  <si>
    <t>Kohout kulový, mosazný, DN 15, PN 25, vnitřní-vnitřní, včetně dodávky materiálu</t>
  </si>
  <si>
    <t>734233112R00</t>
  </si>
  <si>
    <t>Kohout kulový, mosazný, DN 20, PN 25, vnitřní-vnitřní, včetně dodávky materiálu</t>
  </si>
  <si>
    <t>734266426R00</t>
  </si>
  <si>
    <t>Šroubení pro radiátory typu VK dvoutrubkový systém s vypouštěním, rohové, bronzové, DN EK 20x15, PN 10, včetně dodávky materiálu</t>
  </si>
  <si>
    <t>734293222R00</t>
  </si>
  <si>
    <t>Filtr mosazný, DN 20, PN 20, vnitřní-vnitřní závit, včetně dodávky materiálu</t>
  </si>
  <si>
    <t>7345010002T00</t>
  </si>
  <si>
    <t>Vyvažovací ventil DN15 s měřícími vsuvkami s vypouštěním</t>
  </si>
  <si>
    <t>tlaková odolnost: PN25</t>
  </si>
  <si>
    <t>Max. pracovní teplota: 120 °C</t>
  </si>
  <si>
    <t>Min. pracovní teplota: –20 °C</t>
  </si>
  <si>
    <t>kvs=2,56m3/hod</t>
  </si>
  <si>
    <t>l=84mm</t>
  </si>
  <si>
    <t>m=0,56kg</t>
  </si>
  <si>
    <t>materiály:</t>
  </si>
  <si>
    <t>těleso ventilu: slitina mosazi</t>
  </si>
  <si>
    <t>Těsnění sedla: Kuželka s EPDM O-kroužkem</t>
  </si>
  <si>
    <t>Těsnění vřetene: EPDM O-kroužek</t>
  </si>
  <si>
    <t>Hlavice: Polyamid a TPE</t>
  </si>
  <si>
    <t>s vypouštěním</t>
  </si>
  <si>
    <t>734501005021T00</t>
  </si>
  <si>
    <t>Tlakově nezávislý regulační a vyvažovací proporcionální ventil DN20, 200-975l/hod</t>
  </si>
  <si>
    <t>Těleso ventilu: AMETAL®</t>
  </si>
  <si>
    <t>Těleso kuželky: AMETAL® a PPS</t>
  </si>
  <si>
    <t>Kuželka: mosaz CW724R (CuZn21Si3P)</t>
  </si>
  <si>
    <t>Dřík: nerezová ocel</t>
  </si>
  <si>
    <t>Těsnění sedla: EPDM O-kroužek</t>
  </si>
  <si>
    <t>Regulátor tlaku: PPS a AMETAL® nebo PPS</t>
  </si>
  <si>
    <t>Membrána: EPDM</t>
  </si>
  <si>
    <t>Pružina: nerezová ocel</t>
  </si>
  <si>
    <t>O-kroužek: EPDM</t>
  </si>
  <si>
    <t>+ Digitálně konfigurovatelný proporcionální pohon –</t>
  </si>
  <si>
    <t>160/200 N; 24V</t>
  </si>
  <si>
    <t>73450100510T00</t>
  </si>
  <si>
    <t>Tlakově nezávislý regulační a vyvažovací ventil DN10, 17-120 l/h</t>
  </si>
  <si>
    <t>rozsah nastavení 17-120l/hod</t>
  </si>
  <si>
    <t>Regulátor tlaku: PPS a AMETAL® nebo</t>
  </si>
  <si>
    <t>PPS</t>
  </si>
  <si>
    <t>O-kroužek: EPDM;</t>
  </si>
  <si>
    <t>160/200 N, 230V</t>
  </si>
  <si>
    <t>73450122200T00</t>
  </si>
  <si>
    <t>Plnoprůtočná tlaková hadice EPDM oplet pozink - DN20 - 0,5m, -20°C až +100°C, PN10, s kyslíkovou bar</t>
  </si>
  <si>
    <t>73450122201T00</t>
  </si>
  <si>
    <t>Kulový kohout DN15 s pohonem 230V</t>
  </si>
  <si>
    <t>Dvoucestný ventil DN15, ON/OFF, PN40, ps. 1600kPa, Kvs=15m3/hod, oblast užití -10-120°C</t>
  </si>
  <si>
    <t>rotační pohon, 5Nm, 240V, bez havarijní funkce</t>
  </si>
  <si>
    <t>73420T00</t>
  </si>
  <si>
    <t>nastavení regulace na TRV a reg. šroubeních</t>
  </si>
  <si>
    <t>, viz výkres č.: 3,4,5,6</t>
  </si>
  <si>
    <t>73421T00</t>
  </si>
  <si>
    <t>nastavení regulace na tlakově nezávislých regulačních ventilech</t>
  </si>
  <si>
    <t>5513730620R</t>
  </si>
  <si>
    <t>hlavice termostatická s vestavěným čidlem, pro veřejné prostory; regulační rozsah 6,0 až 28,0 °C; ovládání ruční; provedení kapalinová</t>
  </si>
  <si>
    <t>POL3_0</t>
  </si>
  <si>
    <t>998734101R00</t>
  </si>
  <si>
    <t>Přesun hmot pro armatury v objektech výšky do 6 m</t>
  </si>
  <si>
    <t>998734193R00</t>
  </si>
  <si>
    <t>Přesun hmot pro armatury příplatek k ceně za zvětšený přesun přes vymezenou největší dopravní vzdálenost  do 500 m</t>
  </si>
  <si>
    <t>735157261R00</t>
  </si>
  <si>
    <t>Otopná tělesa panelová počet desek 1, počet přídavných přestupných ploch 1, výška 600 mm, délka 500 mm, provedení ventil kompakt, pravé spodní připojení, s nuceným oběhem, čelní deska profilovaná, včetně dodávky materiálu</t>
  </si>
  <si>
    <t>735157262R00</t>
  </si>
  <si>
    <t>Otopná tělesa panelová počet desek 1, počet přídavných přestupných ploch 1, výška 600 mm, délka 600 mm, provedení ventil kompakt, pravé spodní připojení, s nuceným oběhem, čelní deska profilovaná, včetně dodávky materiálu</t>
  </si>
  <si>
    <t>735157263R00</t>
  </si>
  <si>
    <t>Otopná tělesa panelová počet desek 1, počet přídavných přestupných ploch 1, výška 600 mm, délka 700 mm, provedení ventil kompakt, pravé spodní připojení, s nuceným oběhem, čelní deska profilovaná, včetně dodávky materiálu</t>
  </si>
  <si>
    <t>735157266R00</t>
  </si>
  <si>
    <t>Otopná tělesa panelová počet desek 1, počet přídavných přestupných ploch 1, výška 600 mm, délka 1000 mm, provedení ventil kompakt, pravé spodní připojení, s nuceným oběhem, čelní deska profilovaná, včetně dodávky materiálu</t>
  </si>
  <si>
    <t>735157267R00</t>
  </si>
  <si>
    <t>Otopná tělesa panelová počet desek 1, počet přídavných přestupných ploch 1, výška 600 mm, délka 1100 mm, provedení ventil kompakt, pravé spodní připojení, s nuceným oběhem, čelní deska profilovaná, včetně dodávky materiálu</t>
  </si>
  <si>
    <t>735157268R00</t>
  </si>
  <si>
    <t>Otopná tělesa panelová počet desek 1, počet přídavných přestupných ploch 1, výška 600 mm, délka 1200 mm, provedení ventil kompakt, pravé spodní připojení, s nuceným oběhem, čelní deska profilovaná, včetně dodávky materiálu</t>
  </si>
  <si>
    <t>735157269R00</t>
  </si>
  <si>
    <t>Otopná tělesa panelová počet desek 1, počet přídavných přestupných ploch 1, výška 600 mm, délka 1400 mm, provedení ventil kompakt, pravé spodní připojení, s nuceným oběhem, čelní deska profilovaná, včetně dodávky materiálu</t>
  </si>
  <si>
    <t>735157270R00</t>
  </si>
  <si>
    <t>Otopná tělesa panelová počet desek 1, počet přídavných přestupných ploch 1, výška 600 mm, délka 1600 mm, provedení ventil kompakt, pravé spodní připojení, s nuceným oběhem, čelní deska profilovaná, včetně dodávky materiálu</t>
  </si>
  <si>
    <t>735157566R00</t>
  </si>
  <si>
    <t>Otopná tělesa panelová počet desek 2, počet přídavných přestupných ploch 1, výška 600 mm, délka 1000 mm, provedení ventil kompakt, pravé spodní připojení, s nuceným oběhem, čelní deska profilovaná, včetně dodávky materiálu</t>
  </si>
  <si>
    <t>735157568R00</t>
  </si>
  <si>
    <t>Otopná tělesa panelová počet desek 2, počet přídavných přestupných ploch 1, výška 600 mm, délka 1200 mm, provedení ventil kompakt, pravé spodní připojení, s nuceným oběhem, čelní deska profilovaná, včetně dodávky materiálu</t>
  </si>
  <si>
    <t>735157569R00</t>
  </si>
  <si>
    <t>Otopná tělesa panelová počet desek 2, počet přídavných přestupných ploch 1, výška 600 mm, délka 1400 mm, provedení ventil kompakt, pravé spodní připojení, s nuceným oběhem, čelní deska profilovaná, včetně dodávky materiálu</t>
  </si>
  <si>
    <t>735157570R00</t>
  </si>
  <si>
    <t>Otopná tělesa panelová počet desek 2, počet přídavných přestupných ploch 1, výška 600 mm, délka 1600 mm, provedení ventil kompakt, pravé spodní připojení, s nuceným oběhem, čelní deska profilovaná, včetně dodávky materiálu</t>
  </si>
  <si>
    <t>735157571R00</t>
  </si>
  <si>
    <t>Otopná tělesa panelová počet desek 2, počet přídavných přestupných ploch 1, výška 600 mm, délka 1800 mm, provedení ventil kompakt, pravé spodní připojení, s nuceným oběhem, čelní deska profilovaná, včetně dodávky materiálu</t>
  </si>
  <si>
    <t>735157668R00</t>
  </si>
  <si>
    <t>Otopná tělesa panelová počet desek 2, počet přídavných přestupných ploch 2, výška 600 mm, délka 1200 mm, provedení ventil kompakt, pravé spodní připojení, s nuceným oběhem, čelní deska profilovaná, včetně dodávky materiálu</t>
  </si>
  <si>
    <t>735157670R00</t>
  </si>
  <si>
    <t>Otopná tělesa panelová počet desek 2, počet přídavných přestupných ploch 2, výška 600 mm, délka 1600 mm, provedení ventil kompakt, pravé spodní připojení, s nuceným oběhem, čelní deska profilovaná, včetně dodávky materiálu</t>
  </si>
  <si>
    <t>735157686R00</t>
  </si>
  <si>
    <t>Otopná tělesa panelová počet desek 2, počet přídavných přestupných ploch 2, výška 900 mm, délka 1000 mm, provedení ventil kompakt, pravé spodní připojení, s nuceným oběhem, čelní deska profilovaná, včetně dodávky materiálu</t>
  </si>
  <si>
    <t>735157687R00</t>
  </si>
  <si>
    <t>Otopná tělesa panelová počet desek 2, počet přídavných přestupných ploch 2, výška 900 mm, délka 1100 mm, provedení ventil kompakt, pravé spodní připojení, s nuceným oběhem, čelní deska profilovaná, včetně dodávky materiálu</t>
  </si>
  <si>
    <t>735156910R00</t>
  </si>
  <si>
    <t>Otopná tělesa panelová doplňkové práce tlakové zkoušky , těles jednořadých</t>
  </si>
  <si>
    <t>735156920R00</t>
  </si>
  <si>
    <t>Otopná tělesa panelová doplňkové práce tlakové zkoušky , těles dvouřadých</t>
  </si>
  <si>
    <t>735159111R00</t>
  </si>
  <si>
    <t>Otopná tělesa panelová montáž bez ohledu na počet desek, délky do 1600 mm, bez dodávky materiálu</t>
  </si>
  <si>
    <t>735159121R00</t>
  </si>
  <si>
    <t>Otopná tělesa panelová montáž bez ohledu na počet desek, délky nad 1600 mm, bez dodávky materiálu</t>
  </si>
  <si>
    <t>7351572611T00</t>
  </si>
  <si>
    <t>Otopné těleso panelové spodní levé připojení11, v. 600 mm, dl. 500 mm</t>
  </si>
  <si>
    <t>Těleso otopné des.  se spodním levým připojením typ 11 v. 600mm d. 500mm; hl. 63mm; max 110°C; PN10; 2x1/2" připojovací závit; rozteč 50mm</t>
  </si>
  <si>
    <t>7351572701T00</t>
  </si>
  <si>
    <t>Otopné těleso panelové spodní levé připojení 11, v. 600 mm, dl. 1600 mm</t>
  </si>
  <si>
    <t>Těleso otopné des.  se spodním levým připojením typ 11 v. 600mm d. 1600mm; hl. 63mm; max 110°C; PN10; 2x1/2" připojovací závit; rozteč 50mm</t>
  </si>
  <si>
    <t>7351575691T00</t>
  </si>
  <si>
    <t>Otopné těleso panelové spodní levé připojení 21, v. 600 mm, dl. 1400 mm</t>
  </si>
  <si>
    <t>Těleso otopné des.  se spodním levým připojením typ 21 v. 600mm d. 1400mm; hl. 67mm; max 110°C; PN10; 2x1/2" připojovací závit; rozteč 50mm</t>
  </si>
  <si>
    <t>7351575701T00</t>
  </si>
  <si>
    <t>Otopné těleso panelovéspodní levé připojení 21, v. 600 mm, dl. 1600 mm</t>
  </si>
  <si>
    <t>Těleso otopné des.  se spodním levým připojením typ 21 v. 600mm d. 1600mm; hl. 67mm; max 110°C; PN10; 2x1/2" připojovací závit; rozteč 50mm</t>
  </si>
  <si>
    <t>7351575711T00</t>
  </si>
  <si>
    <t>Otopné těleso panelové spodní levé připojení 21, v. 600 mm, dl. 1800 mm</t>
  </si>
  <si>
    <t>Těleso otopné des.  se spodním levým připojením typ 21 v. 600mm d. 1800mm; hl. 67mm; max 110°C; PN10; 2x1/2" připojovací závit; rozteč 50mm</t>
  </si>
  <si>
    <t>7351576841T00</t>
  </si>
  <si>
    <t>Otopné těleso panelové spodní levé připojení 22, v. 900 mm, dl. 800 mm</t>
  </si>
  <si>
    <t>Těleso otopné des.  se spodním levým připojením typ 22 v. 900mm d. 800mm; hl. 100mm; max 110°C; PN10; 2x1/2" připojovací závit; rozteč 50mm</t>
  </si>
  <si>
    <t>998735101R00</t>
  </si>
  <si>
    <t>Přesun hmot pro otopná tělesa v objektech výšky do 6 m</t>
  </si>
  <si>
    <t>998735193R00</t>
  </si>
  <si>
    <t>Přesun hmot pro otopná tělesa příplatek k ceně za zvětšený přesun přes vymezenou největší dopravní vzdálenost  do 500 m</t>
  </si>
  <si>
    <t>73635000T00</t>
  </si>
  <si>
    <t>Montáž podlahového vytápění</t>
  </si>
  <si>
    <t xml:space="preserve">m2    </t>
  </si>
  <si>
    <t>73635006T00</t>
  </si>
  <si>
    <t>spárový profil 100x10</t>
  </si>
  <si>
    <t>73635009T00</t>
  </si>
  <si>
    <t>připojovací sada pro rozdělovač 1" 2ks KK25</t>
  </si>
  <si>
    <t>73635030T00</t>
  </si>
  <si>
    <t>Termopohon pro podlahové vytápění závit M30x1,5; 230V, bez proudu uzavřený</t>
  </si>
  <si>
    <t>73635130T00</t>
  </si>
  <si>
    <t>NEREZOVÝ ROZDĚLOVAČ A SBĚRAČ S PRŮTOKOMĚRY - 6 OKRUHŮ</t>
  </si>
  <si>
    <t>6 okruhů, nerezový rozdělovač s omezovačem průtoku</t>
  </si>
  <si>
    <t>Individuální regulace teploty v místnosti</t>
  </si>
  <si>
    <t>s pohonem nebo termostatickou hlavicí</t>
  </si>
  <si>
    <t>Omezení průtoku</t>
  </si>
  <si>
    <t>Uzavírání</t>
  </si>
  <si>
    <t>Napouštění</t>
  </si>
  <si>
    <t>Vypouštění</t>
  </si>
  <si>
    <t>Proplachování</t>
  </si>
  <si>
    <t>Odvzdušnění</t>
  </si>
  <si>
    <t>73635140T00</t>
  </si>
  <si>
    <t>programovatelný digitální termostat</t>
  </si>
  <si>
    <t>- Měří a zobrazuje vnímanou teplotu a relativní vlhkost v místnosti</t>
  </si>
  <si>
    <t>- Třída ochrany: IP30</t>
  </si>
  <si>
    <t>- Barva: lesklá bílá</t>
  </si>
  <si>
    <t/>
  </si>
  <si>
    <t>Funkce:</t>
  </si>
  <si>
    <t>- Indikátor požadavku na vytápění/chlazení</t>
  </si>
  <si>
    <t>- Indikace limitu RH (relativní vlhkosti)</t>
  </si>
  <si>
    <t>- Možnost individuálního nočního útlumu</t>
  </si>
  <si>
    <t>- Průvodce nastavením</t>
  </si>
  <si>
    <t>- 6 předdefinovaných programů</t>
  </si>
  <si>
    <t>- 1 volně nastavitelný program</t>
  </si>
  <si>
    <t>- Funkce k povolení chlazení (v jednotlivých místnostech)</t>
  </si>
  <si>
    <t>- Zobrazuje stupně Celsia nebo Fahrenheita</t>
  </si>
  <si>
    <t>- Provozní režimy: pokojová teplota (RT), pokojová teplota s podlahovým čidlem (RFT), vzdálené čidlo (RS), čidlo venkovní teploty (RO)</t>
  </si>
  <si>
    <t>- Displej s podsvícením (vypne se 10 vteřin po posledním stisknutí tlačítka)</t>
  </si>
  <si>
    <t>- Zobrazuje verzi softwaru (při spuštění)</t>
  </si>
  <si>
    <t>- Možnosti: lze připojit podlahové, vzdálené nebo venkovní čidlo</t>
  </si>
  <si>
    <t>286003142R</t>
  </si>
  <si>
    <t>trubka ochranná HDPE; vrapová; pro trubku 18x2; 20x2,25; vnější průměr 28,0 mm; vnitřní průměr 23,0 mm; s = 2,50 mm; barva černá</t>
  </si>
  <si>
    <t>286003185R</t>
  </si>
  <si>
    <t>Trubka plastová materiál: PE-X; ohebná; de = 16,0 mm; tl. stěny = 2,0 mm; PN 6; teplota média do 90 °C; povrchová úprava: EVOH antidifúzní bariéra + PE</t>
  </si>
  <si>
    <t>286003602R</t>
  </si>
  <si>
    <t>páska dilatační PE; š = 150 mm; tl. 10 mm; l = 50 000 mm; samolepicí; jednostranně</t>
  </si>
  <si>
    <t>28600362R</t>
  </si>
  <si>
    <t>deska izolační kročejová, nosič trubek; expandovaný polystyren; povrch s výstupky; rovná hrana; tl. 52,0 mm; kašírování fólie PST; R = 0,750 m2K/W</t>
  </si>
  <si>
    <t>m2</t>
  </si>
  <si>
    <t>28600455R</t>
  </si>
  <si>
    <t>přísada do betonu plastifikátor; zlepšení zpracovatelnosti a pevnosti; 10,00 kg; 1 100 kg/m3</t>
  </si>
  <si>
    <t>kg</t>
  </si>
  <si>
    <t>28656280R</t>
  </si>
  <si>
    <t>Spojka plastová typ: se zarážkou, jednoznačná; materiál: PPSU; ds = 16,0 mm; ds2 = 16,0 mm; těsnění: kroužek; PN 10; teplota média 0 až 80 °C; příslušenství: ocelový lisovací límec</t>
  </si>
  <si>
    <t>551293025R</t>
  </si>
  <si>
    <t>šroubení mosaz; přímé; 16; závit 3/4 FT; použití pro: topení</t>
  </si>
  <si>
    <t>551293224R</t>
  </si>
  <si>
    <t>skříň rozdělovače pod omítku; pozinkovaná ocel; š = 1000 mm; kční výška 730-930 mm; hl = 110-150 mm; bílá (RAL 9010)</t>
  </si>
  <si>
    <t>Pol__102T</t>
  </si>
  <si>
    <t>Řídící jednotka podlahového vytápění (řídící modul, mont. Lišta, transformátor 230-&gt;24V, max 8pohonů, , max. 6 termostatů</t>
  </si>
  <si>
    <t>, viz výkres 2, 3, 5</t>
  </si>
  <si>
    <t>998736101R00</t>
  </si>
  <si>
    <t>Přesun hmot pro podlahové vytápění v objektech výšky do 6 m</t>
  </si>
  <si>
    <t>7282119302T00</t>
  </si>
  <si>
    <t>Úhelník nerovnoramenný L jakost S235 50x50x4 mm</t>
  </si>
  <si>
    <t xml:space="preserve">t     </t>
  </si>
  <si>
    <t>uchycení potrubí vedené po střeše</t>
  </si>
  <si>
    <t>76793001T00</t>
  </si>
  <si>
    <t>Uchycení potrubí (závěsy+montážní materiál) - potrubí DN15 až DN40</t>
  </si>
  <si>
    <t>767995101R00</t>
  </si>
  <si>
    <t>Výroba a montáž atypických kovovových doplňků staveb hmotnosti do 5 kg</t>
  </si>
  <si>
    <t>800-767</t>
  </si>
  <si>
    <t>767995102R00</t>
  </si>
  <si>
    <t>Výroba a montáž atypických kovovových doplňků staveb hmotnosti přes 5 do 10 kg</t>
  </si>
  <si>
    <t>998767101R00</t>
  </si>
  <si>
    <t>Přesun hmot pro kovové stavební doplňk. konstrukce v objektech výšky do 6 m</t>
  </si>
  <si>
    <t>50 m vodorovně</t>
  </si>
  <si>
    <t>998767192R00</t>
  </si>
  <si>
    <t>Přesun hmot pro kovové stavební doplňk. konstrukce příplatek k ceně za zvětšený přesun přes vymezenou největší dopravní vzdálenost  do 100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</si>
  <si>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</si>
  <si>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</si>
  <si>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</si>
  <si>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</si>
  <si>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SUM</t>
  </si>
  <si>
    <t>plynulou regulaci, DN10; PN16; -20°C až +120°C;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</si>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</sst>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sJfjeUFxPTLy44Ww/Q0Rl7ohWooieM/jKntyVo3hf61Xu3qj+hk2czjKqO7XccyVPbn6YFc1VI2plIMcEtJ0Bw==" saltValue="BrCJxFHfO1b1PZXTir0tO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804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SUMIF(F53:F60,A16,I53:I60)+SUMIF(F53:F60,"PSU",I53:I60)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SUMIF(F53:F60,A17,I53:I60)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SUMIF(F53:F60,A18,I53:I60)</f>
        <v>0</v>
      </c>
      <c r="J18" s="85"/>
    </row>
    <row r="19" spans="1:10" ht="23.25" customHeight="1" x14ac:dyDescent="0.2">
      <c r="A19" s="199" t="s">
        <v>79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SUMIF(F53:F60,A19,I53:I60)</f>
        <v>0</v>
      </c>
      <c r="J19" s="85"/>
    </row>
    <row r="20" spans="1:10" ht="23.25" customHeight="1" x14ac:dyDescent="0.2">
      <c r="A20" s="199" t="s">
        <v>80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SUMIF(F53:F60,A20,I53:I60)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51</v>
      </c>
      <c r="C39" s="148"/>
      <c r="D39" s="148"/>
      <c r="E39" s="148"/>
      <c r="F39" s="149">
        <f>'SO01 d.1.4.4 Pol'!AE224</f>
        <v>0</v>
      </c>
      <c r="G39" s="150">
        <f>'SO01 d.1.4.4 Pol'!AF224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45</v>
      </c>
      <c r="C41" s="155" t="s">
        <v>46</v>
      </c>
      <c r="D41" s="155"/>
      <c r="E41" s="155"/>
      <c r="F41" s="156">
        <f>'SO01 d.1.4.4 Pol'!AE224</f>
        <v>0</v>
      </c>
      <c r="G41" s="157">
        <f>'SO01 d.1.4.4 Pol'!AF224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'SO01 d.1.4.4 Pol'!AE224</f>
        <v>0</v>
      </c>
      <c r="G42" s="151">
        <f>'SO01 d.1.4.4 Pol'!AF224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62" t="s">
        <v>53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8" t="s">
        <v>61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62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5" t="s">
        <v>24</v>
      </c>
      <c r="G53" s="196"/>
      <c r="H53" s="196"/>
      <c r="I53" s="196">
        <f>'SO01 d.1.4.4 Pol'!G8</f>
        <v>0</v>
      </c>
      <c r="J53" s="192" t="str">
        <f>IF(I61=0,"",I53/I61*100)</f>
        <v/>
      </c>
    </row>
    <row r="54" spans="1:10" ht="36.75" customHeight="1" x14ac:dyDescent="0.2">
      <c r="A54" s="181"/>
      <c r="B54" s="186" t="s">
        <v>65</v>
      </c>
      <c r="C54" s="187" t="s">
        <v>66</v>
      </c>
      <c r="D54" s="188"/>
      <c r="E54" s="188"/>
      <c r="F54" s="195" t="s">
        <v>25</v>
      </c>
      <c r="G54" s="196"/>
      <c r="H54" s="196"/>
      <c r="I54" s="196">
        <f>'SO01 d.1.4.4 Pol'!G15</f>
        <v>0</v>
      </c>
      <c r="J54" s="192" t="str">
        <f>IF(I61=0,"",I54/I61*100)</f>
        <v/>
      </c>
    </row>
    <row r="55" spans="1:10" ht="36.75" customHeight="1" x14ac:dyDescent="0.2">
      <c r="A55" s="181"/>
      <c r="B55" s="186" t="s">
        <v>67</v>
      </c>
      <c r="C55" s="187" t="s">
        <v>68</v>
      </c>
      <c r="D55" s="188"/>
      <c r="E55" s="188"/>
      <c r="F55" s="195" t="s">
        <v>25</v>
      </c>
      <c r="G55" s="196"/>
      <c r="H55" s="196"/>
      <c r="I55" s="196">
        <f>'SO01 d.1.4.4 Pol'!G41</f>
        <v>0</v>
      </c>
      <c r="J55" s="192" t="str">
        <f>IF(I61=0,"",I55/I61*100)</f>
        <v/>
      </c>
    </row>
    <row r="56" spans="1:10" ht="36.75" customHeight="1" x14ac:dyDescent="0.2">
      <c r="A56" s="181"/>
      <c r="B56" s="186" t="s">
        <v>69</v>
      </c>
      <c r="C56" s="187" t="s">
        <v>70</v>
      </c>
      <c r="D56" s="188"/>
      <c r="E56" s="188"/>
      <c r="F56" s="195" t="s">
        <v>25</v>
      </c>
      <c r="G56" s="196"/>
      <c r="H56" s="196"/>
      <c r="I56" s="196">
        <f>'SO01 d.1.4.4 Pol'!G67</f>
        <v>0</v>
      </c>
      <c r="J56" s="192" t="str">
        <f>IF(I61=0,"",I56/I61*100)</f>
        <v/>
      </c>
    </row>
    <row r="57" spans="1:10" ht="36.75" customHeight="1" x14ac:dyDescent="0.2">
      <c r="A57" s="181"/>
      <c r="B57" s="186" t="s">
        <v>71</v>
      </c>
      <c r="C57" s="187" t="s">
        <v>72</v>
      </c>
      <c r="D57" s="188"/>
      <c r="E57" s="188"/>
      <c r="F57" s="195" t="s">
        <v>25</v>
      </c>
      <c r="G57" s="196"/>
      <c r="H57" s="196"/>
      <c r="I57" s="196">
        <f>'SO01 d.1.4.4 Pol'!G129</f>
        <v>0</v>
      </c>
      <c r="J57" s="192" t="str">
        <f>IF(I61=0,"",I57/I61*100)</f>
        <v/>
      </c>
    </row>
    <row r="58" spans="1:10" ht="36.75" customHeight="1" x14ac:dyDescent="0.2">
      <c r="A58" s="181"/>
      <c r="B58" s="186" t="s">
        <v>73</v>
      </c>
      <c r="C58" s="187" t="s">
        <v>74</v>
      </c>
      <c r="D58" s="188"/>
      <c r="E58" s="188"/>
      <c r="F58" s="195" t="s">
        <v>25</v>
      </c>
      <c r="G58" s="196"/>
      <c r="H58" s="196"/>
      <c r="I58" s="196">
        <f>'SO01 d.1.4.4 Pol'!G165</f>
        <v>0</v>
      </c>
      <c r="J58" s="192" t="str">
        <f>IF(I61=0,"",I58/I61*100)</f>
        <v/>
      </c>
    </row>
    <row r="59" spans="1:10" ht="36.75" customHeight="1" x14ac:dyDescent="0.2">
      <c r="A59" s="181"/>
      <c r="B59" s="186" t="s">
        <v>75</v>
      </c>
      <c r="C59" s="187" t="s">
        <v>76</v>
      </c>
      <c r="D59" s="188"/>
      <c r="E59" s="188"/>
      <c r="F59" s="195" t="s">
        <v>25</v>
      </c>
      <c r="G59" s="196"/>
      <c r="H59" s="196"/>
      <c r="I59" s="196">
        <f>'SO01 d.1.4.4 Pol'!G209</f>
        <v>0</v>
      </c>
      <c r="J59" s="192" t="str">
        <f>IF(I61=0,"",I59/I61*100)</f>
        <v/>
      </c>
    </row>
    <row r="60" spans="1:10" ht="36.75" customHeight="1" x14ac:dyDescent="0.2">
      <c r="A60" s="181"/>
      <c r="B60" s="186" t="s">
        <v>77</v>
      </c>
      <c r="C60" s="187" t="s">
        <v>78</v>
      </c>
      <c r="D60" s="188"/>
      <c r="E60" s="188"/>
      <c r="F60" s="195" t="s">
        <v>25</v>
      </c>
      <c r="G60" s="196"/>
      <c r="H60" s="196"/>
      <c r="I60" s="196">
        <f>'SO01 d.1.4.4 Pol'!G220</f>
        <v>0</v>
      </c>
      <c r="J60" s="192" t="str">
        <f>IF(I61=0,"",I60/I61*100)</f>
        <v/>
      </c>
    </row>
    <row r="61" spans="1:10" ht="25.5" customHeight="1" x14ac:dyDescent="0.2">
      <c r="A61" s="182"/>
      <c r="B61" s="189" t="s">
        <v>1</v>
      </c>
      <c r="C61" s="190"/>
      <c r="D61" s="191"/>
      <c r="E61" s="191"/>
      <c r="F61" s="197"/>
      <c r="G61" s="198"/>
      <c r="H61" s="198"/>
      <c r="I61" s="198">
        <f>SUM(I53:I60)</f>
        <v>0</v>
      </c>
      <c r="J61" s="193">
        <f>SUM(J53:J60)</f>
        <v>0</v>
      </c>
    </row>
    <row r="62" spans="1:10" x14ac:dyDescent="0.2">
      <c r="F62" s="135"/>
      <c r="G62" s="135"/>
      <c r="H62" s="135"/>
      <c r="I62" s="135"/>
      <c r="J62" s="194"/>
    </row>
    <row r="63" spans="1:10" x14ac:dyDescent="0.2">
      <c r="F63" s="135"/>
      <c r="G63" s="135"/>
      <c r="H63" s="135"/>
      <c r="I63" s="135"/>
      <c r="J63" s="194"/>
    </row>
    <row r="64" spans="1:10" x14ac:dyDescent="0.2">
      <c r="F64" s="135"/>
      <c r="G64" s="135"/>
      <c r="H64" s="135"/>
      <c r="I64" s="135"/>
      <c r="J64" s="194"/>
    </row>
  </sheetData>
  <sheetProtection algorithmName="SHA-512" hashValue="uQthsn0sEyjGSdosyqNlrl9iCRBUGcRg8dzM/U0AGrGgiZy2YuPaGzIv+rbzupz9KZyQT/aXbl2ivOMViK5J1w==" saltValue="UK/7MKUspRQUzl+jPMC3Q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8:E58"/>
    <mergeCell ref="C59:E59"/>
    <mergeCell ref="C60:E60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gfI28EnGMSjwB3Z/FSM2IvFr2FxkwiXZpC4H4rsCcG9wMBavEGlETImH2HeUdDHSJJOFUMi4YOa2exR5TICiJA==" saltValue="ikIvpwSdxNHqD7kHi8QK+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415A1-D66E-4D68-B7AF-8EDC27176F80}">
  <sheetPr>
    <outlinePr summaryBelow="0"/>
  </sheetPr>
  <dimension ref="A1:BH5000"/>
  <sheetViews>
    <sheetView tabSelected="1" workbookViewId="0">
      <pane ySplit="7" topLeftCell="A43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81</v>
      </c>
      <c r="B1" s="200"/>
      <c r="C1" s="200"/>
      <c r="D1" s="200"/>
      <c r="E1" s="200"/>
      <c r="F1" s="200"/>
      <c r="G1" s="200"/>
      <c r="AG1" t="s">
        <v>82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83</v>
      </c>
    </row>
    <row r="3" spans="1:60" ht="24.95" customHeight="1" x14ac:dyDescent="0.2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83</v>
      </c>
      <c r="AG3" t="s">
        <v>84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85</v>
      </c>
    </row>
    <row r="5" spans="1:60" x14ac:dyDescent="0.2">
      <c r="D5" s="10"/>
    </row>
    <row r="6" spans="1:60" ht="38.25" x14ac:dyDescent="0.2">
      <c r="A6" s="211" t="s">
        <v>86</v>
      </c>
      <c r="B6" s="213" t="s">
        <v>87</v>
      </c>
      <c r="C6" s="213" t="s">
        <v>88</v>
      </c>
      <c r="D6" s="212" t="s">
        <v>89</v>
      </c>
      <c r="E6" s="211" t="s">
        <v>90</v>
      </c>
      <c r="F6" s="210" t="s">
        <v>91</v>
      </c>
      <c r="G6" s="211" t="s">
        <v>29</v>
      </c>
      <c r="H6" s="214" t="s">
        <v>30</v>
      </c>
      <c r="I6" s="214" t="s">
        <v>92</v>
      </c>
      <c r="J6" s="214" t="s">
        <v>31</v>
      </c>
      <c r="K6" s="214" t="s">
        <v>93</v>
      </c>
      <c r="L6" s="214" t="s">
        <v>94</v>
      </c>
      <c r="M6" s="214" t="s">
        <v>95</v>
      </c>
      <c r="N6" s="214" t="s">
        <v>96</v>
      </c>
      <c r="O6" s="214" t="s">
        <v>97</v>
      </c>
      <c r="P6" s="214" t="s">
        <v>98</v>
      </c>
      <c r="Q6" s="214" t="s">
        <v>99</v>
      </c>
      <c r="R6" s="214" t="s">
        <v>100</v>
      </c>
      <c r="S6" s="214" t="s">
        <v>101</v>
      </c>
      <c r="T6" s="214" t="s">
        <v>102</v>
      </c>
      <c r="U6" s="214" t="s">
        <v>103</v>
      </c>
      <c r="V6" s="214" t="s">
        <v>104</v>
      </c>
      <c r="W6" s="214" t="s">
        <v>105</v>
      </c>
      <c r="X6" s="214" t="s">
        <v>106</v>
      </c>
      <c r="Y6" s="214" t="s">
        <v>107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2" t="s">
        <v>108</v>
      </c>
      <c r="B8" s="233" t="s">
        <v>63</v>
      </c>
      <c r="C8" s="257" t="s">
        <v>64</v>
      </c>
      <c r="D8" s="234"/>
      <c r="E8" s="235"/>
      <c r="F8" s="236"/>
      <c r="G8" s="236">
        <f>SUMIF(AG9:AG14,"&lt;&gt;NOR",G9:G14)</f>
        <v>0</v>
      </c>
      <c r="H8" s="236"/>
      <c r="I8" s="236">
        <f>SUM(I9:I14)</f>
        <v>0</v>
      </c>
      <c r="J8" s="236"/>
      <c r="K8" s="236">
        <f>SUM(K9:K14)</f>
        <v>0</v>
      </c>
      <c r="L8" s="236"/>
      <c r="M8" s="236">
        <f>SUM(M9:M14)</f>
        <v>0</v>
      </c>
      <c r="N8" s="235"/>
      <c r="O8" s="235">
        <f>SUM(O9:O14)</f>
        <v>0</v>
      </c>
      <c r="P8" s="235"/>
      <c r="Q8" s="235">
        <f>SUM(Q9:Q14)</f>
        <v>0</v>
      </c>
      <c r="R8" s="236"/>
      <c r="S8" s="236"/>
      <c r="T8" s="237"/>
      <c r="U8" s="231"/>
      <c r="V8" s="231">
        <f>SUM(V9:V14)</f>
        <v>82</v>
      </c>
      <c r="W8" s="231"/>
      <c r="X8" s="231"/>
      <c r="Y8" s="231"/>
      <c r="AG8" t="s">
        <v>109</v>
      </c>
    </row>
    <row r="9" spans="1:60" outlineLevel="1" x14ac:dyDescent="0.2">
      <c r="A9" s="246">
        <v>1</v>
      </c>
      <c r="B9" s="247" t="s">
        <v>110</v>
      </c>
      <c r="C9" s="258" t="s">
        <v>111</v>
      </c>
      <c r="D9" s="248" t="s">
        <v>112</v>
      </c>
      <c r="E9" s="249">
        <v>20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113</v>
      </c>
      <c r="T9" s="252" t="s">
        <v>114</v>
      </c>
      <c r="U9" s="225">
        <v>0</v>
      </c>
      <c r="V9" s="225">
        <f>ROUND(E9*U9,2)</f>
        <v>0</v>
      </c>
      <c r="W9" s="225"/>
      <c r="X9" s="225" t="s">
        <v>64</v>
      </c>
      <c r="Y9" s="225" t="s">
        <v>115</v>
      </c>
      <c r="Z9" s="215"/>
      <c r="AA9" s="215"/>
      <c r="AB9" s="215"/>
      <c r="AC9" s="215"/>
      <c r="AD9" s="215"/>
      <c r="AE9" s="215"/>
      <c r="AF9" s="215"/>
      <c r="AG9" s="215" t="s">
        <v>116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46">
        <v>2</v>
      </c>
      <c r="B10" s="247" t="s">
        <v>117</v>
      </c>
      <c r="C10" s="258" t="s">
        <v>118</v>
      </c>
      <c r="D10" s="248" t="s">
        <v>112</v>
      </c>
      <c r="E10" s="249">
        <v>12</v>
      </c>
      <c r="F10" s="250"/>
      <c r="G10" s="251">
        <f>ROUND(E10*F10,2)</f>
        <v>0</v>
      </c>
      <c r="H10" s="250"/>
      <c r="I10" s="251">
        <f>ROUND(E10*H10,2)</f>
        <v>0</v>
      </c>
      <c r="J10" s="250"/>
      <c r="K10" s="251">
        <f>ROUND(E10*J10,2)</f>
        <v>0</v>
      </c>
      <c r="L10" s="251">
        <v>21</v>
      </c>
      <c r="M10" s="251">
        <f>G10*(1+L10/100)</f>
        <v>0</v>
      </c>
      <c r="N10" s="249">
        <v>0</v>
      </c>
      <c r="O10" s="249">
        <f>ROUND(E10*N10,2)</f>
        <v>0</v>
      </c>
      <c r="P10" s="249">
        <v>0</v>
      </c>
      <c r="Q10" s="249">
        <f>ROUND(E10*P10,2)</f>
        <v>0</v>
      </c>
      <c r="R10" s="251"/>
      <c r="S10" s="251" t="s">
        <v>113</v>
      </c>
      <c r="T10" s="252" t="s">
        <v>114</v>
      </c>
      <c r="U10" s="225">
        <v>0</v>
      </c>
      <c r="V10" s="225">
        <f>ROUND(E10*U10,2)</f>
        <v>0</v>
      </c>
      <c r="W10" s="225"/>
      <c r="X10" s="225" t="s">
        <v>64</v>
      </c>
      <c r="Y10" s="225" t="s">
        <v>115</v>
      </c>
      <c r="Z10" s="215"/>
      <c r="AA10" s="215"/>
      <c r="AB10" s="215"/>
      <c r="AC10" s="215"/>
      <c r="AD10" s="215"/>
      <c r="AE10" s="215"/>
      <c r="AF10" s="215"/>
      <c r="AG10" s="215" t="s">
        <v>116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46">
        <v>3</v>
      </c>
      <c r="B11" s="247" t="s">
        <v>119</v>
      </c>
      <c r="C11" s="258" t="s">
        <v>120</v>
      </c>
      <c r="D11" s="248" t="s">
        <v>112</v>
      </c>
      <c r="E11" s="249">
        <v>16</v>
      </c>
      <c r="F11" s="250"/>
      <c r="G11" s="251">
        <f>ROUND(E11*F11,2)</f>
        <v>0</v>
      </c>
      <c r="H11" s="250"/>
      <c r="I11" s="251">
        <f>ROUND(E11*H11,2)</f>
        <v>0</v>
      </c>
      <c r="J11" s="250"/>
      <c r="K11" s="251">
        <f>ROUND(E11*J11,2)</f>
        <v>0</v>
      </c>
      <c r="L11" s="251">
        <v>21</v>
      </c>
      <c r="M11" s="251">
        <f>G11*(1+L11/100)</f>
        <v>0</v>
      </c>
      <c r="N11" s="249">
        <v>0</v>
      </c>
      <c r="O11" s="249">
        <f>ROUND(E11*N11,2)</f>
        <v>0</v>
      </c>
      <c r="P11" s="249">
        <v>0</v>
      </c>
      <c r="Q11" s="249">
        <f>ROUND(E11*P11,2)</f>
        <v>0</v>
      </c>
      <c r="R11" s="251"/>
      <c r="S11" s="251" t="s">
        <v>113</v>
      </c>
      <c r="T11" s="252" t="s">
        <v>114</v>
      </c>
      <c r="U11" s="225">
        <v>0</v>
      </c>
      <c r="V11" s="225">
        <f>ROUND(E11*U11,2)</f>
        <v>0</v>
      </c>
      <c r="W11" s="225"/>
      <c r="X11" s="225" t="s">
        <v>64</v>
      </c>
      <c r="Y11" s="225" t="s">
        <v>115</v>
      </c>
      <c r="Z11" s="215"/>
      <c r="AA11" s="215"/>
      <c r="AB11" s="215"/>
      <c r="AC11" s="215"/>
      <c r="AD11" s="215"/>
      <c r="AE11" s="215"/>
      <c r="AF11" s="215"/>
      <c r="AG11" s="215" t="s">
        <v>116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46">
        <v>4</v>
      </c>
      <c r="B12" s="247" t="s">
        <v>121</v>
      </c>
      <c r="C12" s="258" t="s">
        <v>122</v>
      </c>
      <c r="D12" s="248" t="s">
        <v>112</v>
      </c>
      <c r="E12" s="249">
        <v>70</v>
      </c>
      <c r="F12" s="250"/>
      <c r="G12" s="251">
        <f>ROUND(E12*F12,2)</f>
        <v>0</v>
      </c>
      <c r="H12" s="250"/>
      <c r="I12" s="251">
        <f>ROUND(E12*H12,2)</f>
        <v>0</v>
      </c>
      <c r="J12" s="250"/>
      <c r="K12" s="251">
        <f>ROUND(E12*J12,2)</f>
        <v>0</v>
      </c>
      <c r="L12" s="251">
        <v>21</v>
      </c>
      <c r="M12" s="251">
        <f>G12*(1+L12/100)</f>
        <v>0</v>
      </c>
      <c r="N12" s="249">
        <v>0</v>
      </c>
      <c r="O12" s="249">
        <f>ROUND(E12*N12,2)</f>
        <v>0</v>
      </c>
      <c r="P12" s="249">
        <v>0</v>
      </c>
      <c r="Q12" s="249">
        <f>ROUND(E12*P12,2)</f>
        <v>0</v>
      </c>
      <c r="R12" s="251"/>
      <c r="S12" s="251" t="s">
        <v>113</v>
      </c>
      <c r="T12" s="252" t="s">
        <v>123</v>
      </c>
      <c r="U12" s="225">
        <v>0</v>
      </c>
      <c r="V12" s="225">
        <f>ROUND(E12*U12,2)</f>
        <v>0</v>
      </c>
      <c r="W12" s="225"/>
      <c r="X12" s="225" t="s">
        <v>64</v>
      </c>
      <c r="Y12" s="225" t="s">
        <v>115</v>
      </c>
      <c r="Z12" s="215"/>
      <c r="AA12" s="215"/>
      <c r="AB12" s="215"/>
      <c r="AC12" s="215"/>
      <c r="AD12" s="215"/>
      <c r="AE12" s="215"/>
      <c r="AF12" s="215"/>
      <c r="AG12" s="215" t="s">
        <v>116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46">
        <v>5</v>
      </c>
      <c r="B13" s="247" t="s">
        <v>124</v>
      </c>
      <c r="C13" s="258" t="s">
        <v>125</v>
      </c>
      <c r="D13" s="248" t="s">
        <v>126</v>
      </c>
      <c r="E13" s="249">
        <v>10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49">
        <v>0</v>
      </c>
      <c r="O13" s="249">
        <f>ROUND(E13*N13,2)</f>
        <v>0</v>
      </c>
      <c r="P13" s="249">
        <v>0</v>
      </c>
      <c r="Q13" s="249">
        <f>ROUND(E13*P13,2)</f>
        <v>0</v>
      </c>
      <c r="R13" s="251" t="s">
        <v>127</v>
      </c>
      <c r="S13" s="251" t="s">
        <v>128</v>
      </c>
      <c r="T13" s="252" t="s">
        <v>128</v>
      </c>
      <c r="U13" s="225">
        <v>1</v>
      </c>
      <c r="V13" s="225">
        <f>ROUND(E13*U13,2)</f>
        <v>10</v>
      </c>
      <c r="W13" s="225"/>
      <c r="X13" s="225" t="s">
        <v>64</v>
      </c>
      <c r="Y13" s="225" t="s">
        <v>115</v>
      </c>
      <c r="Z13" s="215"/>
      <c r="AA13" s="215"/>
      <c r="AB13" s="215"/>
      <c r="AC13" s="215"/>
      <c r="AD13" s="215"/>
      <c r="AE13" s="215"/>
      <c r="AF13" s="215"/>
      <c r="AG13" s="215" t="s">
        <v>116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46">
        <v>6</v>
      </c>
      <c r="B14" s="247" t="s">
        <v>129</v>
      </c>
      <c r="C14" s="258" t="s">
        <v>130</v>
      </c>
      <c r="D14" s="248" t="s">
        <v>126</v>
      </c>
      <c r="E14" s="249">
        <v>72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51" t="s">
        <v>127</v>
      </c>
      <c r="S14" s="251" t="s">
        <v>128</v>
      </c>
      <c r="T14" s="252" t="s">
        <v>128</v>
      </c>
      <c r="U14" s="225">
        <v>1</v>
      </c>
      <c r="V14" s="225">
        <f>ROUND(E14*U14,2)</f>
        <v>72</v>
      </c>
      <c r="W14" s="225"/>
      <c r="X14" s="225" t="s">
        <v>64</v>
      </c>
      <c r="Y14" s="225" t="s">
        <v>115</v>
      </c>
      <c r="Z14" s="215"/>
      <c r="AA14" s="215"/>
      <c r="AB14" s="215"/>
      <c r="AC14" s="215"/>
      <c r="AD14" s="215"/>
      <c r="AE14" s="215"/>
      <c r="AF14" s="215"/>
      <c r="AG14" s="215" t="s">
        <v>116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">
      <c r="A15" s="232" t="s">
        <v>108</v>
      </c>
      <c r="B15" s="233" t="s">
        <v>65</v>
      </c>
      <c r="C15" s="257" t="s">
        <v>66</v>
      </c>
      <c r="D15" s="234"/>
      <c r="E15" s="235"/>
      <c r="F15" s="236"/>
      <c r="G15" s="236">
        <f>SUMIF(AG16:AG40,"&lt;&gt;NOR",G16:G40)</f>
        <v>0</v>
      </c>
      <c r="H15" s="236"/>
      <c r="I15" s="236">
        <f>SUM(I16:I40)</f>
        <v>0</v>
      </c>
      <c r="J15" s="236"/>
      <c r="K15" s="236">
        <f>SUM(K16:K40)</f>
        <v>0</v>
      </c>
      <c r="L15" s="236"/>
      <c r="M15" s="236">
        <f>SUM(M16:M40)</f>
        <v>0</v>
      </c>
      <c r="N15" s="235"/>
      <c r="O15" s="235">
        <f>SUM(O16:O40)</f>
        <v>0.04</v>
      </c>
      <c r="P15" s="235"/>
      <c r="Q15" s="235">
        <f>SUM(Q16:Q40)</f>
        <v>0</v>
      </c>
      <c r="R15" s="236"/>
      <c r="S15" s="236"/>
      <c r="T15" s="237"/>
      <c r="U15" s="231"/>
      <c r="V15" s="231">
        <f>SUM(V16:V40)</f>
        <v>0</v>
      </c>
      <c r="W15" s="231"/>
      <c r="X15" s="231"/>
      <c r="Y15" s="231"/>
      <c r="AG15" t="s">
        <v>109</v>
      </c>
    </row>
    <row r="16" spans="1:60" outlineLevel="1" x14ac:dyDescent="0.2">
      <c r="A16" s="239">
        <v>7</v>
      </c>
      <c r="B16" s="240" t="s">
        <v>131</v>
      </c>
      <c r="C16" s="259" t="s">
        <v>132</v>
      </c>
      <c r="D16" s="241" t="s">
        <v>133</v>
      </c>
      <c r="E16" s="242">
        <v>106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113</v>
      </c>
      <c r="T16" s="245" t="s">
        <v>114</v>
      </c>
      <c r="U16" s="225">
        <v>0</v>
      </c>
      <c r="V16" s="225">
        <f>ROUND(E16*U16,2)</f>
        <v>0</v>
      </c>
      <c r="W16" s="225"/>
      <c r="X16" s="225" t="s">
        <v>134</v>
      </c>
      <c r="Y16" s="225" t="s">
        <v>115</v>
      </c>
      <c r="Z16" s="215"/>
      <c r="AA16" s="215"/>
      <c r="AB16" s="215"/>
      <c r="AC16" s="215"/>
      <c r="AD16" s="215"/>
      <c r="AE16" s="215"/>
      <c r="AF16" s="215"/>
      <c r="AG16" s="215" t="s">
        <v>135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2" x14ac:dyDescent="0.2">
      <c r="A17" s="222"/>
      <c r="B17" s="223"/>
      <c r="C17" s="260" t="s">
        <v>136</v>
      </c>
      <c r="D17" s="254"/>
      <c r="E17" s="254"/>
      <c r="F17" s="254"/>
      <c r="G17" s="254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137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53" t="str">
        <f>C17</f>
        <v>Izolační pouzdro z čedičové vlny s polepem z kašírované Al folie, rozsah teplot potrubí +15 až +250°C, lambda 0°C = 0,034 W/mK, 100,0 kg/m3; pr.42mm, tl. 30mm</v>
      </c>
      <c r="BB17" s="215"/>
      <c r="BC17" s="215"/>
      <c r="BD17" s="215"/>
      <c r="BE17" s="215"/>
      <c r="BF17" s="215"/>
      <c r="BG17" s="215"/>
      <c r="BH17" s="215"/>
    </row>
    <row r="18" spans="1:60" outlineLevel="2" x14ac:dyDescent="0.2">
      <c r="A18" s="222"/>
      <c r="B18" s="223"/>
      <c r="C18" s="261" t="s">
        <v>138</v>
      </c>
      <c r="D18" s="229"/>
      <c r="E18" s="230">
        <v>106</v>
      </c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139</v>
      </c>
      <c r="AH18" s="215">
        <v>5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39">
        <v>8</v>
      </c>
      <c r="B19" s="240" t="s">
        <v>140</v>
      </c>
      <c r="C19" s="259" t="s">
        <v>141</v>
      </c>
      <c r="D19" s="241" t="s">
        <v>133</v>
      </c>
      <c r="E19" s="242">
        <v>1000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4"/>
      <c r="S19" s="244" t="s">
        <v>113</v>
      </c>
      <c r="T19" s="245" t="s">
        <v>123</v>
      </c>
      <c r="U19" s="225">
        <v>0</v>
      </c>
      <c r="V19" s="225">
        <f>ROUND(E19*U19,2)</f>
        <v>0</v>
      </c>
      <c r="W19" s="225"/>
      <c r="X19" s="225" t="s">
        <v>134</v>
      </c>
      <c r="Y19" s="225" t="s">
        <v>115</v>
      </c>
      <c r="Z19" s="215"/>
      <c r="AA19" s="215"/>
      <c r="AB19" s="215"/>
      <c r="AC19" s="215"/>
      <c r="AD19" s="215"/>
      <c r="AE19" s="215"/>
      <c r="AF19" s="215"/>
      <c r="AG19" s="215" t="s">
        <v>135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">
      <c r="A20" s="222"/>
      <c r="B20" s="223"/>
      <c r="C20" s="260" t="s">
        <v>142</v>
      </c>
      <c r="D20" s="254"/>
      <c r="E20" s="254"/>
      <c r="F20" s="254"/>
      <c r="G20" s="254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137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">
      <c r="A21" s="222"/>
      <c r="B21" s="223"/>
      <c r="C21" s="261" t="s">
        <v>143</v>
      </c>
      <c r="D21" s="229"/>
      <c r="E21" s="230">
        <v>505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139</v>
      </c>
      <c r="AH21" s="215">
        <v>5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3" x14ac:dyDescent="0.2">
      <c r="A22" s="222"/>
      <c r="B22" s="223"/>
      <c r="C22" s="261" t="s">
        <v>144</v>
      </c>
      <c r="D22" s="229"/>
      <c r="E22" s="230">
        <v>75</v>
      </c>
      <c r="F22" s="225"/>
      <c r="G22" s="22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139</v>
      </c>
      <c r="AH22" s="215">
        <v>5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3" x14ac:dyDescent="0.2">
      <c r="A23" s="222"/>
      <c r="B23" s="223"/>
      <c r="C23" s="261" t="s">
        <v>145</v>
      </c>
      <c r="D23" s="229"/>
      <c r="E23" s="230">
        <v>60</v>
      </c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139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3" x14ac:dyDescent="0.2">
      <c r="A24" s="222"/>
      <c r="B24" s="223"/>
      <c r="C24" s="261" t="s">
        <v>146</v>
      </c>
      <c r="D24" s="229"/>
      <c r="E24" s="230">
        <v>300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139</v>
      </c>
      <c r="AH24" s="215">
        <v>5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3" x14ac:dyDescent="0.2">
      <c r="A25" s="222"/>
      <c r="B25" s="223"/>
      <c r="C25" s="261" t="s">
        <v>147</v>
      </c>
      <c r="D25" s="229"/>
      <c r="E25" s="230">
        <v>60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139</v>
      </c>
      <c r="AH25" s="215">
        <v>5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9">
        <v>9</v>
      </c>
      <c r="B26" s="240" t="s">
        <v>148</v>
      </c>
      <c r="C26" s="259" t="s">
        <v>149</v>
      </c>
      <c r="D26" s="241" t="s">
        <v>133</v>
      </c>
      <c r="E26" s="242">
        <v>106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2">
        <v>0</v>
      </c>
      <c r="O26" s="242">
        <f>ROUND(E26*N26,2)</f>
        <v>0</v>
      </c>
      <c r="P26" s="242">
        <v>0</v>
      </c>
      <c r="Q26" s="242">
        <f>ROUND(E26*P26,2)</f>
        <v>0</v>
      </c>
      <c r="R26" s="244"/>
      <c r="S26" s="244" t="s">
        <v>113</v>
      </c>
      <c r="T26" s="245" t="s">
        <v>123</v>
      </c>
      <c r="U26" s="225">
        <v>0</v>
      </c>
      <c r="V26" s="225">
        <f>ROUND(E26*U26,2)</f>
        <v>0</v>
      </c>
      <c r="W26" s="225"/>
      <c r="X26" s="225" t="s">
        <v>134</v>
      </c>
      <c r="Y26" s="225" t="s">
        <v>115</v>
      </c>
      <c r="Z26" s="215"/>
      <c r="AA26" s="215"/>
      <c r="AB26" s="215"/>
      <c r="AC26" s="215"/>
      <c r="AD26" s="215"/>
      <c r="AE26" s="215"/>
      <c r="AF26" s="215"/>
      <c r="AG26" s="215" t="s">
        <v>135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22"/>
      <c r="B27" s="223"/>
      <c r="C27" s="260" t="s">
        <v>150</v>
      </c>
      <c r="D27" s="254"/>
      <c r="E27" s="254"/>
      <c r="F27" s="254"/>
      <c r="G27" s="254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137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2" x14ac:dyDescent="0.2">
      <c r="A28" s="222"/>
      <c r="B28" s="223"/>
      <c r="C28" s="261" t="s">
        <v>151</v>
      </c>
      <c r="D28" s="229"/>
      <c r="E28" s="230">
        <v>106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139</v>
      </c>
      <c r="AH28" s="215">
        <v>5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46">
        <v>10</v>
      </c>
      <c r="B29" s="247" t="s">
        <v>152</v>
      </c>
      <c r="C29" s="258" t="s">
        <v>153</v>
      </c>
      <c r="D29" s="248" t="s">
        <v>154</v>
      </c>
      <c r="E29" s="249">
        <v>5</v>
      </c>
      <c r="F29" s="250"/>
      <c r="G29" s="251">
        <f>ROUND(E29*F29,2)</f>
        <v>0</v>
      </c>
      <c r="H29" s="250"/>
      <c r="I29" s="251">
        <f>ROUND(E29*H29,2)</f>
        <v>0</v>
      </c>
      <c r="J29" s="250"/>
      <c r="K29" s="251">
        <f>ROUND(E29*J29,2)</f>
        <v>0</v>
      </c>
      <c r="L29" s="251">
        <v>21</v>
      </c>
      <c r="M29" s="251">
        <f>G29*(1+L29/100)</f>
        <v>0</v>
      </c>
      <c r="N29" s="249">
        <v>0</v>
      </c>
      <c r="O29" s="249">
        <f>ROUND(E29*N29,2)</f>
        <v>0</v>
      </c>
      <c r="P29" s="249">
        <v>0</v>
      </c>
      <c r="Q29" s="249">
        <f>ROUND(E29*P29,2)</f>
        <v>0</v>
      </c>
      <c r="R29" s="251"/>
      <c r="S29" s="251" t="s">
        <v>113</v>
      </c>
      <c r="T29" s="252" t="s">
        <v>123</v>
      </c>
      <c r="U29" s="225">
        <v>0</v>
      </c>
      <c r="V29" s="225">
        <f>ROUND(E29*U29,2)</f>
        <v>0</v>
      </c>
      <c r="W29" s="225"/>
      <c r="X29" s="225" t="s">
        <v>134</v>
      </c>
      <c r="Y29" s="225" t="s">
        <v>115</v>
      </c>
      <c r="Z29" s="215"/>
      <c r="AA29" s="215"/>
      <c r="AB29" s="215"/>
      <c r="AC29" s="215"/>
      <c r="AD29" s="215"/>
      <c r="AE29" s="215"/>
      <c r="AF29" s="215"/>
      <c r="AG29" s="215" t="s">
        <v>135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46">
        <v>11</v>
      </c>
      <c r="B30" s="247" t="s">
        <v>155</v>
      </c>
      <c r="C30" s="258" t="s">
        <v>156</v>
      </c>
      <c r="D30" s="248" t="s">
        <v>154</v>
      </c>
      <c r="E30" s="249">
        <v>10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49">
        <v>0</v>
      </c>
      <c r="O30" s="249">
        <f>ROUND(E30*N30,2)</f>
        <v>0</v>
      </c>
      <c r="P30" s="249">
        <v>0</v>
      </c>
      <c r="Q30" s="249">
        <f>ROUND(E30*P30,2)</f>
        <v>0</v>
      </c>
      <c r="R30" s="251"/>
      <c r="S30" s="251" t="s">
        <v>113</v>
      </c>
      <c r="T30" s="252" t="s">
        <v>123</v>
      </c>
      <c r="U30" s="225">
        <v>0</v>
      </c>
      <c r="V30" s="225">
        <f>ROUND(E30*U30,2)</f>
        <v>0</v>
      </c>
      <c r="W30" s="225"/>
      <c r="X30" s="225" t="s">
        <v>134</v>
      </c>
      <c r="Y30" s="225" t="s">
        <v>115</v>
      </c>
      <c r="Z30" s="215"/>
      <c r="AA30" s="215"/>
      <c r="AB30" s="215"/>
      <c r="AC30" s="215"/>
      <c r="AD30" s="215"/>
      <c r="AE30" s="215"/>
      <c r="AF30" s="215"/>
      <c r="AG30" s="215" t="s">
        <v>135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39">
        <v>12</v>
      </c>
      <c r="B31" s="240" t="s">
        <v>157</v>
      </c>
      <c r="C31" s="259" t="s">
        <v>158</v>
      </c>
      <c r="D31" s="241" t="s">
        <v>159</v>
      </c>
      <c r="E31" s="242">
        <v>505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2">
        <v>2.0000000000000002E-5</v>
      </c>
      <c r="O31" s="242">
        <f>ROUND(E31*N31,2)</f>
        <v>0.01</v>
      </c>
      <c r="P31" s="242">
        <v>0</v>
      </c>
      <c r="Q31" s="242">
        <f>ROUND(E31*P31,2)</f>
        <v>0</v>
      </c>
      <c r="R31" s="244" t="s">
        <v>160</v>
      </c>
      <c r="S31" s="244" t="s">
        <v>128</v>
      </c>
      <c r="T31" s="245" t="s">
        <v>128</v>
      </c>
      <c r="U31" s="225">
        <v>0</v>
      </c>
      <c r="V31" s="225">
        <f>ROUND(E31*U31,2)</f>
        <v>0</v>
      </c>
      <c r="W31" s="225"/>
      <c r="X31" s="225" t="s">
        <v>161</v>
      </c>
      <c r="Y31" s="225" t="s">
        <v>115</v>
      </c>
      <c r="Z31" s="215"/>
      <c r="AA31" s="215"/>
      <c r="AB31" s="215"/>
      <c r="AC31" s="215"/>
      <c r="AD31" s="215"/>
      <c r="AE31" s="215"/>
      <c r="AF31" s="215"/>
      <c r="AG31" s="215" t="s">
        <v>162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">
      <c r="A32" s="222"/>
      <c r="B32" s="223"/>
      <c r="C32" s="261" t="s">
        <v>163</v>
      </c>
      <c r="D32" s="229"/>
      <c r="E32" s="230">
        <v>505</v>
      </c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5"/>
      <c r="AA32" s="215"/>
      <c r="AB32" s="215"/>
      <c r="AC32" s="215"/>
      <c r="AD32" s="215"/>
      <c r="AE32" s="215"/>
      <c r="AF32" s="215"/>
      <c r="AG32" s="215" t="s">
        <v>139</v>
      </c>
      <c r="AH32" s="215">
        <v>5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 x14ac:dyDescent="0.2">
      <c r="A33" s="239">
        <v>13</v>
      </c>
      <c r="B33" s="240" t="s">
        <v>164</v>
      </c>
      <c r="C33" s="259" t="s">
        <v>165</v>
      </c>
      <c r="D33" s="241" t="s">
        <v>159</v>
      </c>
      <c r="E33" s="242">
        <v>75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2">
        <v>4.0000000000000003E-5</v>
      </c>
      <c r="O33" s="242">
        <f>ROUND(E33*N33,2)</f>
        <v>0</v>
      </c>
      <c r="P33" s="242">
        <v>0</v>
      </c>
      <c r="Q33" s="242">
        <f>ROUND(E33*P33,2)</f>
        <v>0</v>
      </c>
      <c r="R33" s="244" t="s">
        <v>160</v>
      </c>
      <c r="S33" s="244" t="s">
        <v>128</v>
      </c>
      <c r="T33" s="245" t="s">
        <v>128</v>
      </c>
      <c r="U33" s="225">
        <v>0</v>
      </c>
      <c r="V33" s="225">
        <f>ROUND(E33*U33,2)</f>
        <v>0</v>
      </c>
      <c r="W33" s="225"/>
      <c r="X33" s="225" t="s">
        <v>161</v>
      </c>
      <c r="Y33" s="225" t="s">
        <v>115</v>
      </c>
      <c r="Z33" s="215"/>
      <c r="AA33" s="215"/>
      <c r="AB33" s="215"/>
      <c r="AC33" s="215"/>
      <c r="AD33" s="215"/>
      <c r="AE33" s="215"/>
      <c r="AF33" s="215"/>
      <c r="AG33" s="215" t="s">
        <v>162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61" t="s">
        <v>166</v>
      </c>
      <c r="D34" s="229"/>
      <c r="E34" s="230">
        <v>75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139</v>
      </c>
      <c r="AH34" s="215">
        <v>5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39">
        <v>14</v>
      </c>
      <c r="B35" s="240" t="s">
        <v>167</v>
      </c>
      <c r="C35" s="259" t="s">
        <v>168</v>
      </c>
      <c r="D35" s="241" t="s">
        <v>159</v>
      </c>
      <c r="E35" s="242">
        <v>60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2">
        <v>5.0000000000000002E-5</v>
      </c>
      <c r="O35" s="242">
        <f>ROUND(E35*N35,2)</f>
        <v>0</v>
      </c>
      <c r="P35" s="242">
        <v>0</v>
      </c>
      <c r="Q35" s="242">
        <f>ROUND(E35*P35,2)</f>
        <v>0</v>
      </c>
      <c r="R35" s="244" t="s">
        <v>160</v>
      </c>
      <c r="S35" s="244" t="s">
        <v>128</v>
      </c>
      <c r="T35" s="245" t="s">
        <v>128</v>
      </c>
      <c r="U35" s="225">
        <v>0</v>
      </c>
      <c r="V35" s="225">
        <f>ROUND(E35*U35,2)</f>
        <v>0</v>
      </c>
      <c r="W35" s="225"/>
      <c r="X35" s="225" t="s">
        <v>161</v>
      </c>
      <c r="Y35" s="225" t="s">
        <v>115</v>
      </c>
      <c r="Z35" s="215"/>
      <c r="AA35" s="215"/>
      <c r="AB35" s="215"/>
      <c r="AC35" s="215"/>
      <c r="AD35" s="215"/>
      <c r="AE35" s="215"/>
      <c r="AF35" s="215"/>
      <c r="AG35" s="215" t="s">
        <v>162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61" t="s">
        <v>169</v>
      </c>
      <c r="D36" s="229"/>
      <c r="E36" s="230">
        <v>60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139</v>
      </c>
      <c r="AH36" s="215">
        <v>5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39">
        <v>15</v>
      </c>
      <c r="B37" s="240" t="s">
        <v>170</v>
      </c>
      <c r="C37" s="259" t="s">
        <v>171</v>
      </c>
      <c r="D37" s="241" t="s">
        <v>159</v>
      </c>
      <c r="E37" s="242">
        <v>300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2">
        <v>8.0000000000000007E-5</v>
      </c>
      <c r="O37" s="242">
        <f>ROUND(E37*N37,2)</f>
        <v>0.02</v>
      </c>
      <c r="P37" s="242">
        <v>0</v>
      </c>
      <c r="Q37" s="242">
        <f>ROUND(E37*P37,2)</f>
        <v>0</v>
      </c>
      <c r="R37" s="244" t="s">
        <v>160</v>
      </c>
      <c r="S37" s="244" t="s">
        <v>128</v>
      </c>
      <c r="T37" s="245" t="s">
        <v>128</v>
      </c>
      <c r="U37" s="225">
        <v>0</v>
      </c>
      <c r="V37" s="225">
        <f>ROUND(E37*U37,2)</f>
        <v>0</v>
      </c>
      <c r="W37" s="225"/>
      <c r="X37" s="225" t="s">
        <v>161</v>
      </c>
      <c r="Y37" s="225" t="s">
        <v>115</v>
      </c>
      <c r="Z37" s="215"/>
      <c r="AA37" s="215"/>
      <c r="AB37" s="215"/>
      <c r="AC37" s="215"/>
      <c r="AD37" s="215"/>
      <c r="AE37" s="215"/>
      <c r="AF37" s="215"/>
      <c r="AG37" s="215" t="s">
        <v>162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">
      <c r="A38" s="222"/>
      <c r="B38" s="223"/>
      <c r="C38" s="261" t="s">
        <v>172</v>
      </c>
      <c r="D38" s="229"/>
      <c r="E38" s="230">
        <v>300</v>
      </c>
      <c r="F38" s="225"/>
      <c r="G38" s="22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139</v>
      </c>
      <c r="AH38" s="215">
        <v>5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39">
        <v>16</v>
      </c>
      <c r="B39" s="240" t="s">
        <v>173</v>
      </c>
      <c r="C39" s="259" t="s">
        <v>174</v>
      </c>
      <c r="D39" s="241" t="s">
        <v>159</v>
      </c>
      <c r="E39" s="242">
        <v>60</v>
      </c>
      <c r="F39" s="243"/>
      <c r="G39" s="244">
        <f>ROUND(E39*F39,2)</f>
        <v>0</v>
      </c>
      <c r="H39" s="243"/>
      <c r="I39" s="244">
        <f>ROUND(E39*H39,2)</f>
        <v>0</v>
      </c>
      <c r="J39" s="243"/>
      <c r="K39" s="244">
        <f>ROUND(E39*J39,2)</f>
        <v>0</v>
      </c>
      <c r="L39" s="244">
        <v>21</v>
      </c>
      <c r="M39" s="244">
        <f>G39*(1+L39/100)</f>
        <v>0</v>
      </c>
      <c r="N39" s="242">
        <v>9.0000000000000006E-5</v>
      </c>
      <c r="O39" s="242">
        <f>ROUND(E39*N39,2)</f>
        <v>0.01</v>
      </c>
      <c r="P39" s="242">
        <v>0</v>
      </c>
      <c r="Q39" s="242">
        <f>ROUND(E39*P39,2)</f>
        <v>0</v>
      </c>
      <c r="R39" s="244" t="s">
        <v>160</v>
      </c>
      <c r="S39" s="244" t="s">
        <v>128</v>
      </c>
      <c r="T39" s="245" t="s">
        <v>128</v>
      </c>
      <c r="U39" s="225">
        <v>0</v>
      </c>
      <c r="V39" s="225">
        <f>ROUND(E39*U39,2)</f>
        <v>0</v>
      </c>
      <c r="W39" s="225"/>
      <c r="X39" s="225" t="s">
        <v>161</v>
      </c>
      <c r="Y39" s="225" t="s">
        <v>115</v>
      </c>
      <c r="Z39" s="215"/>
      <c r="AA39" s="215"/>
      <c r="AB39" s="215"/>
      <c r="AC39" s="215"/>
      <c r="AD39" s="215"/>
      <c r="AE39" s="215"/>
      <c r="AF39" s="215"/>
      <c r="AG39" s="215" t="s">
        <v>162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">
      <c r="A40" s="222"/>
      <c r="B40" s="223"/>
      <c r="C40" s="261" t="s">
        <v>175</v>
      </c>
      <c r="D40" s="229"/>
      <c r="E40" s="230">
        <v>60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139</v>
      </c>
      <c r="AH40" s="215">
        <v>5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x14ac:dyDescent="0.2">
      <c r="A41" s="232" t="s">
        <v>108</v>
      </c>
      <c r="B41" s="233" t="s">
        <v>67</v>
      </c>
      <c r="C41" s="257" t="s">
        <v>68</v>
      </c>
      <c r="D41" s="234"/>
      <c r="E41" s="235"/>
      <c r="F41" s="236"/>
      <c r="G41" s="236">
        <f>SUMIF(AG42:AG66,"&lt;&gt;NOR",G42:G66)</f>
        <v>0</v>
      </c>
      <c r="H41" s="236"/>
      <c r="I41" s="236">
        <f>SUM(I42:I66)</f>
        <v>0</v>
      </c>
      <c r="J41" s="236"/>
      <c r="K41" s="236">
        <f>SUM(K42:K66)</f>
        <v>0</v>
      </c>
      <c r="L41" s="236"/>
      <c r="M41" s="236">
        <f>SUM(M42:M66)</f>
        <v>0</v>
      </c>
      <c r="N41" s="235"/>
      <c r="O41" s="235">
        <f>SUM(O42:O66)</f>
        <v>1.37</v>
      </c>
      <c r="P41" s="235"/>
      <c r="Q41" s="235">
        <f>SUM(Q42:Q66)</f>
        <v>0</v>
      </c>
      <c r="R41" s="236"/>
      <c r="S41" s="236"/>
      <c r="T41" s="237"/>
      <c r="U41" s="231"/>
      <c r="V41" s="231">
        <f>SUM(V42:V66)</f>
        <v>399.53000000000003</v>
      </c>
      <c r="W41" s="231"/>
      <c r="X41" s="231"/>
      <c r="Y41" s="231"/>
      <c r="AG41" t="s">
        <v>109</v>
      </c>
    </row>
    <row r="42" spans="1:60" ht="22.5" outlineLevel="1" x14ac:dyDescent="0.2">
      <c r="A42" s="246">
        <v>17</v>
      </c>
      <c r="B42" s="247" t="s">
        <v>176</v>
      </c>
      <c r="C42" s="258" t="s">
        <v>177</v>
      </c>
      <c r="D42" s="248" t="s">
        <v>178</v>
      </c>
      <c r="E42" s="249">
        <v>12</v>
      </c>
      <c r="F42" s="250"/>
      <c r="G42" s="251">
        <f>ROUND(E42*F42,2)</f>
        <v>0</v>
      </c>
      <c r="H42" s="250"/>
      <c r="I42" s="251">
        <f>ROUND(E42*H42,2)</f>
        <v>0</v>
      </c>
      <c r="J42" s="250"/>
      <c r="K42" s="251">
        <f>ROUND(E42*J42,2)</f>
        <v>0</v>
      </c>
      <c r="L42" s="251">
        <v>21</v>
      </c>
      <c r="M42" s="251">
        <f>G42*(1+L42/100)</f>
        <v>0</v>
      </c>
      <c r="N42" s="249">
        <v>1.14E-3</v>
      </c>
      <c r="O42" s="249">
        <f>ROUND(E42*N42,2)</f>
        <v>0.01</v>
      </c>
      <c r="P42" s="249">
        <v>0</v>
      </c>
      <c r="Q42" s="249">
        <f>ROUND(E42*P42,2)</f>
        <v>0</v>
      </c>
      <c r="R42" s="251" t="s">
        <v>179</v>
      </c>
      <c r="S42" s="251" t="s">
        <v>128</v>
      </c>
      <c r="T42" s="252" t="s">
        <v>128</v>
      </c>
      <c r="U42" s="225">
        <v>1.1020000000000001</v>
      </c>
      <c r="V42" s="225">
        <f>ROUND(E42*U42,2)</f>
        <v>13.22</v>
      </c>
      <c r="W42" s="225"/>
      <c r="X42" s="225" t="s">
        <v>134</v>
      </c>
      <c r="Y42" s="225" t="s">
        <v>115</v>
      </c>
      <c r="Z42" s="215"/>
      <c r="AA42" s="215"/>
      <c r="AB42" s="215"/>
      <c r="AC42" s="215"/>
      <c r="AD42" s="215"/>
      <c r="AE42" s="215"/>
      <c r="AF42" s="215"/>
      <c r="AG42" s="215" t="s">
        <v>180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2.5" outlineLevel="1" x14ac:dyDescent="0.2">
      <c r="A43" s="239">
        <v>18</v>
      </c>
      <c r="B43" s="240" t="s">
        <v>181</v>
      </c>
      <c r="C43" s="259" t="s">
        <v>182</v>
      </c>
      <c r="D43" s="241" t="s">
        <v>159</v>
      </c>
      <c r="E43" s="242">
        <v>505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7.6000000000000004E-4</v>
      </c>
      <c r="O43" s="242">
        <f>ROUND(E43*N43,2)</f>
        <v>0.38</v>
      </c>
      <c r="P43" s="242">
        <v>0</v>
      </c>
      <c r="Q43" s="242">
        <f>ROUND(E43*P43,2)</f>
        <v>0</v>
      </c>
      <c r="R43" s="244" t="s">
        <v>179</v>
      </c>
      <c r="S43" s="244" t="s">
        <v>128</v>
      </c>
      <c r="T43" s="245" t="s">
        <v>128</v>
      </c>
      <c r="U43" s="225">
        <v>0.29737999999999998</v>
      </c>
      <c r="V43" s="225">
        <f>ROUND(E43*U43,2)</f>
        <v>150.18</v>
      </c>
      <c r="W43" s="225"/>
      <c r="X43" s="225" t="s">
        <v>134</v>
      </c>
      <c r="Y43" s="225" t="s">
        <v>115</v>
      </c>
      <c r="Z43" s="215"/>
      <c r="AA43" s="215"/>
      <c r="AB43" s="215"/>
      <c r="AC43" s="215"/>
      <c r="AD43" s="215"/>
      <c r="AE43" s="215"/>
      <c r="AF43" s="215"/>
      <c r="AG43" s="215" t="s">
        <v>135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2" x14ac:dyDescent="0.2">
      <c r="A44" s="222"/>
      <c r="B44" s="223"/>
      <c r="C44" s="262" t="s">
        <v>183</v>
      </c>
      <c r="D44" s="255"/>
      <c r="E44" s="255"/>
      <c r="F44" s="255"/>
      <c r="G44" s="25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184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2" x14ac:dyDescent="0.2">
      <c r="A45" s="222"/>
      <c r="B45" s="223"/>
      <c r="C45" s="263" t="s">
        <v>185</v>
      </c>
      <c r="D45" s="256"/>
      <c r="E45" s="256"/>
      <c r="F45" s="256"/>
      <c r="G45" s="256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137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ht="22.5" outlineLevel="1" x14ac:dyDescent="0.2">
      <c r="A46" s="239">
        <v>19</v>
      </c>
      <c r="B46" s="240" t="s">
        <v>186</v>
      </c>
      <c r="C46" s="259" t="s">
        <v>187</v>
      </c>
      <c r="D46" s="241" t="s">
        <v>159</v>
      </c>
      <c r="E46" s="242">
        <v>75</v>
      </c>
      <c r="F46" s="243"/>
      <c r="G46" s="244">
        <f>ROUND(E46*F46,2)</f>
        <v>0</v>
      </c>
      <c r="H46" s="243"/>
      <c r="I46" s="244">
        <f>ROUND(E46*H46,2)</f>
        <v>0</v>
      </c>
      <c r="J46" s="243"/>
      <c r="K46" s="244">
        <f>ROUND(E46*J46,2)</f>
        <v>0</v>
      </c>
      <c r="L46" s="244">
        <v>21</v>
      </c>
      <c r="M46" s="244">
        <f>G46*(1+L46/100)</f>
        <v>0</v>
      </c>
      <c r="N46" s="242">
        <v>8.8999999999999995E-4</v>
      </c>
      <c r="O46" s="242">
        <f>ROUND(E46*N46,2)</f>
        <v>7.0000000000000007E-2</v>
      </c>
      <c r="P46" s="242">
        <v>0</v>
      </c>
      <c r="Q46" s="242">
        <f>ROUND(E46*P46,2)</f>
        <v>0</v>
      </c>
      <c r="R46" s="244" t="s">
        <v>179</v>
      </c>
      <c r="S46" s="244" t="s">
        <v>128</v>
      </c>
      <c r="T46" s="245" t="s">
        <v>128</v>
      </c>
      <c r="U46" s="225">
        <v>0.30737999999999999</v>
      </c>
      <c r="V46" s="225">
        <f>ROUND(E46*U46,2)</f>
        <v>23.05</v>
      </c>
      <c r="W46" s="225"/>
      <c r="X46" s="225" t="s">
        <v>134</v>
      </c>
      <c r="Y46" s="225" t="s">
        <v>115</v>
      </c>
      <c r="Z46" s="215"/>
      <c r="AA46" s="215"/>
      <c r="AB46" s="215"/>
      <c r="AC46" s="215"/>
      <c r="AD46" s="215"/>
      <c r="AE46" s="215"/>
      <c r="AF46" s="215"/>
      <c r="AG46" s="215" t="s">
        <v>180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2" x14ac:dyDescent="0.2">
      <c r="A47" s="222"/>
      <c r="B47" s="223"/>
      <c r="C47" s="262" t="s">
        <v>183</v>
      </c>
      <c r="D47" s="255"/>
      <c r="E47" s="255"/>
      <c r="F47" s="255"/>
      <c r="G47" s="25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184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2" x14ac:dyDescent="0.2">
      <c r="A48" s="222"/>
      <c r="B48" s="223"/>
      <c r="C48" s="263" t="s">
        <v>185</v>
      </c>
      <c r="D48" s="256"/>
      <c r="E48" s="256"/>
      <c r="F48" s="256"/>
      <c r="G48" s="256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137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39">
        <v>20</v>
      </c>
      <c r="B49" s="240" t="s">
        <v>188</v>
      </c>
      <c r="C49" s="259" t="s">
        <v>189</v>
      </c>
      <c r="D49" s="241" t="s">
        <v>159</v>
      </c>
      <c r="E49" s="242">
        <v>60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21</v>
      </c>
      <c r="M49" s="244">
        <f>G49*(1+L49/100)</f>
        <v>0</v>
      </c>
      <c r="N49" s="242">
        <v>1.0200000000000001E-3</v>
      </c>
      <c r="O49" s="242">
        <f>ROUND(E49*N49,2)</f>
        <v>0.06</v>
      </c>
      <c r="P49" s="242">
        <v>0</v>
      </c>
      <c r="Q49" s="242">
        <f>ROUND(E49*P49,2)</f>
        <v>0</v>
      </c>
      <c r="R49" s="244" t="s">
        <v>179</v>
      </c>
      <c r="S49" s="244" t="s">
        <v>128</v>
      </c>
      <c r="T49" s="245" t="s">
        <v>128</v>
      </c>
      <c r="U49" s="225">
        <v>0.31738</v>
      </c>
      <c r="V49" s="225">
        <f>ROUND(E49*U49,2)</f>
        <v>19.04</v>
      </c>
      <c r="W49" s="225"/>
      <c r="X49" s="225" t="s">
        <v>134</v>
      </c>
      <c r="Y49" s="225" t="s">
        <v>115</v>
      </c>
      <c r="Z49" s="215"/>
      <c r="AA49" s="215"/>
      <c r="AB49" s="215"/>
      <c r="AC49" s="215"/>
      <c r="AD49" s="215"/>
      <c r="AE49" s="215"/>
      <c r="AF49" s="215"/>
      <c r="AG49" s="215" t="s">
        <v>180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2" x14ac:dyDescent="0.2">
      <c r="A50" s="222"/>
      <c r="B50" s="223"/>
      <c r="C50" s="262" t="s">
        <v>183</v>
      </c>
      <c r="D50" s="255"/>
      <c r="E50" s="255"/>
      <c r="F50" s="255"/>
      <c r="G50" s="25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184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">
      <c r="A51" s="222"/>
      <c r="B51" s="223"/>
      <c r="C51" s="263" t="s">
        <v>185</v>
      </c>
      <c r="D51" s="256"/>
      <c r="E51" s="256"/>
      <c r="F51" s="256"/>
      <c r="G51" s="256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137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1" x14ac:dyDescent="0.2">
      <c r="A52" s="239">
        <v>21</v>
      </c>
      <c r="B52" s="240" t="s">
        <v>190</v>
      </c>
      <c r="C52" s="259" t="s">
        <v>191</v>
      </c>
      <c r="D52" s="241" t="s">
        <v>159</v>
      </c>
      <c r="E52" s="242">
        <v>300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2">
        <v>1.6000000000000001E-3</v>
      </c>
      <c r="O52" s="242">
        <f>ROUND(E52*N52,2)</f>
        <v>0.48</v>
      </c>
      <c r="P52" s="242">
        <v>0</v>
      </c>
      <c r="Q52" s="242">
        <f>ROUND(E52*P52,2)</f>
        <v>0</v>
      </c>
      <c r="R52" s="244" t="s">
        <v>179</v>
      </c>
      <c r="S52" s="244" t="s">
        <v>128</v>
      </c>
      <c r="T52" s="245" t="s">
        <v>128</v>
      </c>
      <c r="U52" s="225">
        <v>0.33332000000000001</v>
      </c>
      <c r="V52" s="225">
        <f>ROUND(E52*U52,2)</f>
        <v>100</v>
      </c>
      <c r="W52" s="225"/>
      <c r="X52" s="225" t="s">
        <v>134</v>
      </c>
      <c r="Y52" s="225" t="s">
        <v>115</v>
      </c>
      <c r="Z52" s="215"/>
      <c r="AA52" s="215"/>
      <c r="AB52" s="215"/>
      <c r="AC52" s="215"/>
      <c r="AD52" s="215"/>
      <c r="AE52" s="215"/>
      <c r="AF52" s="215"/>
      <c r="AG52" s="215" t="s">
        <v>180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2" x14ac:dyDescent="0.2">
      <c r="A53" s="222"/>
      <c r="B53" s="223"/>
      <c r="C53" s="262" t="s">
        <v>183</v>
      </c>
      <c r="D53" s="255"/>
      <c r="E53" s="255"/>
      <c r="F53" s="255"/>
      <c r="G53" s="25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184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">
      <c r="A54" s="222"/>
      <c r="B54" s="223"/>
      <c r="C54" s="263" t="s">
        <v>185</v>
      </c>
      <c r="D54" s="256"/>
      <c r="E54" s="256"/>
      <c r="F54" s="256"/>
      <c r="G54" s="256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137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39">
        <v>22</v>
      </c>
      <c r="B55" s="240" t="s">
        <v>192</v>
      </c>
      <c r="C55" s="259" t="s">
        <v>193</v>
      </c>
      <c r="D55" s="241" t="s">
        <v>159</v>
      </c>
      <c r="E55" s="242">
        <v>60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21</v>
      </c>
      <c r="M55" s="244">
        <f>G55*(1+L55/100)</f>
        <v>0</v>
      </c>
      <c r="N55" s="242">
        <v>1.97E-3</v>
      </c>
      <c r="O55" s="242">
        <f>ROUND(E55*N55,2)</f>
        <v>0.12</v>
      </c>
      <c r="P55" s="242">
        <v>0</v>
      </c>
      <c r="Q55" s="242">
        <f>ROUND(E55*P55,2)</f>
        <v>0</v>
      </c>
      <c r="R55" s="244" t="s">
        <v>179</v>
      </c>
      <c r="S55" s="244" t="s">
        <v>128</v>
      </c>
      <c r="T55" s="245" t="s">
        <v>128</v>
      </c>
      <c r="U55" s="225">
        <v>0.3579</v>
      </c>
      <c r="V55" s="225">
        <f>ROUND(E55*U55,2)</f>
        <v>21.47</v>
      </c>
      <c r="W55" s="225"/>
      <c r="X55" s="225" t="s">
        <v>134</v>
      </c>
      <c r="Y55" s="225" t="s">
        <v>115</v>
      </c>
      <c r="Z55" s="215"/>
      <c r="AA55" s="215"/>
      <c r="AB55" s="215"/>
      <c r="AC55" s="215"/>
      <c r="AD55" s="215"/>
      <c r="AE55" s="215"/>
      <c r="AF55" s="215"/>
      <c r="AG55" s="215" t="s">
        <v>180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2" x14ac:dyDescent="0.2">
      <c r="A56" s="222"/>
      <c r="B56" s="223"/>
      <c r="C56" s="262" t="s">
        <v>183</v>
      </c>
      <c r="D56" s="255"/>
      <c r="E56" s="255"/>
      <c r="F56" s="255"/>
      <c r="G56" s="255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184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">
      <c r="A57" s="222"/>
      <c r="B57" s="223"/>
      <c r="C57" s="263" t="s">
        <v>185</v>
      </c>
      <c r="D57" s="256"/>
      <c r="E57" s="256"/>
      <c r="F57" s="256"/>
      <c r="G57" s="256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137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39">
        <v>23</v>
      </c>
      <c r="B58" s="240" t="s">
        <v>194</v>
      </c>
      <c r="C58" s="259" t="s">
        <v>195</v>
      </c>
      <c r="D58" s="241" t="s">
        <v>159</v>
      </c>
      <c r="E58" s="242">
        <v>106</v>
      </c>
      <c r="F58" s="243"/>
      <c r="G58" s="244">
        <f>ROUND(E58*F58,2)</f>
        <v>0</v>
      </c>
      <c r="H58" s="243"/>
      <c r="I58" s="244">
        <f>ROUND(E58*H58,2)</f>
        <v>0</v>
      </c>
      <c r="J58" s="243"/>
      <c r="K58" s="244">
        <f>ROUND(E58*J58,2)</f>
        <v>0</v>
      </c>
      <c r="L58" s="244">
        <v>21</v>
      </c>
      <c r="M58" s="244">
        <f>G58*(1+L58/100)</f>
        <v>0</v>
      </c>
      <c r="N58" s="242">
        <v>2.3500000000000001E-3</v>
      </c>
      <c r="O58" s="242">
        <f>ROUND(E58*N58,2)</f>
        <v>0.25</v>
      </c>
      <c r="P58" s="242">
        <v>0</v>
      </c>
      <c r="Q58" s="242">
        <f>ROUND(E58*P58,2)</f>
        <v>0</v>
      </c>
      <c r="R58" s="244" t="s">
        <v>179</v>
      </c>
      <c r="S58" s="244" t="s">
        <v>128</v>
      </c>
      <c r="T58" s="245" t="s">
        <v>128</v>
      </c>
      <c r="U58" s="225">
        <v>0.4088</v>
      </c>
      <c r="V58" s="225">
        <f>ROUND(E58*U58,2)</f>
        <v>43.33</v>
      </c>
      <c r="W58" s="225"/>
      <c r="X58" s="225" t="s">
        <v>134</v>
      </c>
      <c r="Y58" s="225" t="s">
        <v>115</v>
      </c>
      <c r="Z58" s="215"/>
      <c r="AA58" s="215"/>
      <c r="AB58" s="215"/>
      <c r="AC58" s="215"/>
      <c r="AD58" s="215"/>
      <c r="AE58" s="215"/>
      <c r="AF58" s="215"/>
      <c r="AG58" s="215" t="s">
        <v>180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">
      <c r="A59" s="222"/>
      <c r="B59" s="223"/>
      <c r="C59" s="262" t="s">
        <v>183</v>
      </c>
      <c r="D59" s="255"/>
      <c r="E59" s="255"/>
      <c r="F59" s="255"/>
      <c r="G59" s="25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184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 x14ac:dyDescent="0.2">
      <c r="A60" s="222"/>
      <c r="B60" s="223"/>
      <c r="C60" s="263" t="s">
        <v>185</v>
      </c>
      <c r="D60" s="256"/>
      <c r="E60" s="256"/>
      <c r="F60" s="256"/>
      <c r="G60" s="256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137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39">
        <v>24</v>
      </c>
      <c r="B61" s="240" t="s">
        <v>196</v>
      </c>
      <c r="C61" s="259" t="s">
        <v>197</v>
      </c>
      <c r="D61" s="241" t="s">
        <v>159</v>
      </c>
      <c r="E61" s="242">
        <v>1106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0</v>
      </c>
      <c r="O61" s="242">
        <f>ROUND(E61*N61,2)</f>
        <v>0</v>
      </c>
      <c r="P61" s="242">
        <v>0</v>
      </c>
      <c r="Q61" s="242">
        <f>ROUND(E61*P61,2)</f>
        <v>0</v>
      </c>
      <c r="R61" s="244" t="s">
        <v>179</v>
      </c>
      <c r="S61" s="244" t="s">
        <v>128</v>
      </c>
      <c r="T61" s="245" t="s">
        <v>128</v>
      </c>
      <c r="U61" s="225">
        <v>2.1000000000000001E-2</v>
      </c>
      <c r="V61" s="225">
        <f>ROUND(E61*U61,2)</f>
        <v>23.23</v>
      </c>
      <c r="W61" s="225"/>
      <c r="X61" s="225" t="s">
        <v>134</v>
      </c>
      <c r="Y61" s="225" t="s">
        <v>115</v>
      </c>
      <c r="Z61" s="215"/>
      <c r="AA61" s="215"/>
      <c r="AB61" s="215"/>
      <c r="AC61" s="215"/>
      <c r="AD61" s="215"/>
      <c r="AE61" s="215"/>
      <c r="AF61" s="215"/>
      <c r="AG61" s="215" t="s">
        <v>180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2" x14ac:dyDescent="0.2">
      <c r="A62" s="222"/>
      <c r="B62" s="223"/>
      <c r="C62" s="260" t="s">
        <v>198</v>
      </c>
      <c r="D62" s="254"/>
      <c r="E62" s="254"/>
      <c r="F62" s="254"/>
      <c r="G62" s="254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137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39">
        <v>25</v>
      </c>
      <c r="B63" s="240" t="s">
        <v>199</v>
      </c>
      <c r="C63" s="259" t="s">
        <v>200</v>
      </c>
      <c r="D63" s="241" t="s">
        <v>201</v>
      </c>
      <c r="E63" s="242">
        <v>2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2">
        <v>0</v>
      </c>
      <c r="O63" s="242">
        <f>ROUND(E63*N63,2)</f>
        <v>0</v>
      </c>
      <c r="P63" s="242">
        <v>0</v>
      </c>
      <c r="Q63" s="242">
        <f>ROUND(E63*P63,2)</f>
        <v>0</v>
      </c>
      <c r="R63" s="244"/>
      <c r="S63" s="244" t="s">
        <v>113</v>
      </c>
      <c r="T63" s="245" t="s">
        <v>202</v>
      </c>
      <c r="U63" s="225">
        <v>0</v>
      </c>
      <c r="V63" s="225">
        <f>ROUND(E63*U63,2)</f>
        <v>0</v>
      </c>
      <c r="W63" s="225"/>
      <c r="X63" s="225" t="s">
        <v>134</v>
      </c>
      <c r="Y63" s="225" t="s">
        <v>115</v>
      </c>
      <c r="Z63" s="215"/>
      <c r="AA63" s="215"/>
      <c r="AB63" s="215"/>
      <c r="AC63" s="215"/>
      <c r="AD63" s="215"/>
      <c r="AE63" s="215"/>
      <c r="AF63" s="215"/>
      <c r="AG63" s="215" t="s">
        <v>180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2.5" outlineLevel="2" x14ac:dyDescent="0.2">
      <c r="A64" s="222"/>
      <c r="B64" s="223"/>
      <c r="C64" s="260" t="s">
        <v>203</v>
      </c>
      <c r="D64" s="254"/>
      <c r="E64" s="254"/>
      <c r="F64" s="254"/>
      <c r="G64" s="254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137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53" t="str">
        <f>C64</f>
        <v>Protipožární pěna; jednosložková rozpínavá polyuretanová pěna pro aplikaci pistolí; s hnacím mediem CFC; požární odolnost větší než 360minut; objem 750ml</v>
      </c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46">
        <v>26</v>
      </c>
      <c r="B65" s="247" t="s">
        <v>204</v>
      </c>
      <c r="C65" s="258" t="s">
        <v>205</v>
      </c>
      <c r="D65" s="248" t="s">
        <v>206</v>
      </c>
      <c r="E65" s="249">
        <v>1.37273</v>
      </c>
      <c r="F65" s="250"/>
      <c r="G65" s="251">
        <f>ROUND(E65*F65,2)</f>
        <v>0</v>
      </c>
      <c r="H65" s="250"/>
      <c r="I65" s="251">
        <f>ROUND(E65*H65,2)</f>
        <v>0</v>
      </c>
      <c r="J65" s="250"/>
      <c r="K65" s="251">
        <f>ROUND(E65*J65,2)</f>
        <v>0</v>
      </c>
      <c r="L65" s="251">
        <v>21</v>
      </c>
      <c r="M65" s="251">
        <f>G65*(1+L65/100)</f>
        <v>0</v>
      </c>
      <c r="N65" s="249">
        <v>0</v>
      </c>
      <c r="O65" s="249">
        <f>ROUND(E65*N65,2)</f>
        <v>0</v>
      </c>
      <c r="P65" s="249">
        <v>0</v>
      </c>
      <c r="Q65" s="249">
        <f>ROUND(E65*P65,2)</f>
        <v>0</v>
      </c>
      <c r="R65" s="251" t="s">
        <v>179</v>
      </c>
      <c r="S65" s="251" t="s">
        <v>128</v>
      </c>
      <c r="T65" s="252" t="s">
        <v>128</v>
      </c>
      <c r="U65" s="225">
        <v>3.5630000000000002</v>
      </c>
      <c r="V65" s="225">
        <f>ROUND(E65*U65,2)</f>
        <v>4.8899999999999997</v>
      </c>
      <c r="W65" s="225"/>
      <c r="X65" s="225" t="s">
        <v>207</v>
      </c>
      <c r="Y65" s="225" t="s">
        <v>115</v>
      </c>
      <c r="Z65" s="215"/>
      <c r="AA65" s="215"/>
      <c r="AB65" s="215"/>
      <c r="AC65" s="215"/>
      <c r="AD65" s="215"/>
      <c r="AE65" s="215"/>
      <c r="AF65" s="215"/>
      <c r="AG65" s="215" t="s">
        <v>208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1" x14ac:dyDescent="0.2">
      <c r="A66" s="246">
        <v>27</v>
      </c>
      <c r="B66" s="247" t="s">
        <v>209</v>
      </c>
      <c r="C66" s="258" t="s">
        <v>210</v>
      </c>
      <c r="D66" s="248" t="s">
        <v>206</v>
      </c>
      <c r="E66" s="249">
        <v>1.37273</v>
      </c>
      <c r="F66" s="250"/>
      <c r="G66" s="251">
        <f>ROUND(E66*F66,2)</f>
        <v>0</v>
      </c>
      <c r="H66" s="250"/>
      <c r="I66" s="251">
        <f>ROUND(E66*H66,2)</f>
        <v>0</v>
      </c>
      <c r="J66" s="250"/>
      <c r="K66" s="251">
        <f>ROUND(E66*J66,2)</f>
        <v>0</v>
      </c>
      <c r="L66" s="251">
        <v>21</v>
      </c>
      <c r="M66" s="251">
        <f>G66*(1+L66/100)</f>
        <v>0</v>
      </c>
      <c r="N66" s="249">
        <v>0</v>
      </c>
      <c r="O66" s="249">
        <f>ROUND(E66*N66,2)</f>
        <v>0</v>
      </c>
      <c r="P66" s="249">
        <v>0</v>
      </c>
      <c r="Q66" s="249">
        <f>ROUND(E66*P66,2)</f>
        <v>0</v>
      </c>
      <c r="R66" s="251" t="s">
        <v>179</v>
      </c>
      <c r="S66" s="251" t="s">
        <v>128</v>
      </c>
      <c r="T66" s="252" t="s">
        <v>128</v>
      </c>
      <c r="U66" s="225">
        <v>0.81599999999999995</v>
      </c>
      <c r="V66" s="225">
        <f>ROUND(E66*U66,2)</f>
        <v>1.1200000000000001</v>
      </c>
      <c r="W66" s="225"/>
      <c r="X66" s="225" t="s">
        <v>207</v>
      </c>
      <c r="Y66" s="225" t="s">
        <v>115</v>
      </c>
      <c r="Z66" s="215"/>
      <c r="AA66" s="215"/>
      <c r="AB66" s="215"/>
      <c r="AC66" s="215"/>
      <c r="AD66" s="215"/>
      <c r="AE66" s="215"/>
      <c r="AF66" s="215"/>
      <c r="AG66" s="215" t="s">
        <v>208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x14ac:dyDescent="0.2">
      <c r="A67" s="232" t="s">
        <v>108</v>
      </c>
      <c r="B67" s="233" t="s">
        <v>69</v>
      </c>
      <c r="C67" s="257" t="s">
        <v>70</v>
      </c>
      <c r="D67" s="234"/>
      <c r="E67" s="235"/>
      <c r="F67" s="236"/>
      <c r="G67" s="236">
        <f>SUMIF(AG68:AG128,"&lt;&gt;NOR",G68:G128)</f>
        <v>0</v>
      </c>
      <c r="H67" s="236"/>
      <c r="I67" s="236">
        <f>SUM(I68:I128)</f>
        <v>0</v>
      </c>
      <c r="J67" s="236"/>
      <c r="K67" s="236">
        <f>SUM(K68:K128)</f>
        <v>0</v>
      </c>
      <c r="L67" s="236"/>
      <c r="M67" s="236">
        <f>SUM(M68:M128)</f>
        <v>0</v>
      </c>
      <c r="N67" s="235"/>
      <c r="O67" s="235">
        <f>SUM(O68:O128)</f>
        <v>0.02</v>
      </c>
      <c r="P67" s="235"/>
      <c r="Q67" s="235">
        <f>SUM(Q68:Q128)</f>
        <v>0</v>
      </c>
      <c r="R67" s="236"/>
      <c r="S67" s="236"/>
      <c r="T67" s="237"/>
      <c r="U67" s="231"/>
      <c r="V67" s="231">
        <f>SUM(V68:V128)</f>
        <v>40.159999999999997</v>
      </c>
      <c r="W67" s="231"/>
      <c r="X67" s="231"/>
      <c r="Y67" s="231"/>
      <c r="AG67" t="s">
        <v>109</v>
      </c>
    </row>
    <row r="68" spans="1:60" outlineLevel="1" x14ac:dyDescent="0.2">
      <c r="A68" s="246">
        <v>28</v>
      </c>
      <c r="B68" s="247" t="s">
        <v>211</v>
      </c>
      <c r="C68" s="258" t="s">
        <v>212</v>
      </c>
      <c r="D68" s="248" t="s">
        <v>154</v>
      </c>
      <c r="E68" s="249">
        <v>6</v>
      </c>
      <c r="F68" s="250"/>
      <c r="G68" s="251">
        <f>ROUND(E68*F68,2)</f>
        <v>0</v>
      </c>
      <c r="H68" s="250"/>
      <c r="I68" s="251">
        <f>ROUND(E68*H68,2)</f>
        <v>0</v>
      </c>
      <c r="J68" s="250"/>
      <c r="K68" s="251">
        <f>ROUND(E68*J68,2)</f>
        <v>0</v>
      </c>
      <c r="L68" s="251">
        <v>21</v>
      </c>
      <c r="M68" s="251">
        <f>G68*(1+L68/100)</f>
        <v>0</v>
      </c>
      <c r="N68" s="249">
        <v>0</v>
      </c>
      <c r="O68" s="249">
        <f>ROUND(E68*N68,2)</f>
        <v>0</v>
      </c>
      <c r="P68" s="249">
        <v>0</v>
      </c>
      <c r="Q68" s="249">
        <f>ROUND(E68*P68,2)</f>
        <v>0</v>
      </c>
      <c r="R68" s="251"/>
      <c r="S68" s="251" t="s">
        <v>113</v>
      </c>
      <c r="T68" s="252" t="s">
        <v>123</v>
      </c>
      <c r="U68" s="225">
        <v>0</v>
      </c>
      <c r="V68" s="225">
        <f>ROUND(E68*U68,2)</f>
        <v>0</v>
      </c>
      <c r="W68" s="225"/>
      <c r="X68" s="225" t="s">
        <v>134</v>
      </c>
      <c r="Y68" s="225" t="s">
        <v>115</v>
      </c>
      <c r="Z68" s="215"/>
      <c r="AA68" s="215"/>
      <c r="AB68" s="215"/>
      <c r="AC68" s="215"/>
      <c r="AD68" s="215"/>
      <c r="AE68" s="215"/>
      <c r="AF68" s="215"/>
      <c r="AG68" s="215" t="s">
        <v>180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46">
        <v>29</v>
      </c>
      <c r="B69" s="247" t="s">
        <v>213</v>
      </c>
      <c r="C69" s="258" t="s">
        <v>214</v>
      </c>
      <c r="D69" s="248" t="s">
        <v>178</v>
      </c>
      <c r="E69" s="249">
        <v>8</v>
      </c>
      <c r="F69" s="250"/>
      <c r="G69" s="251">
        <f>ROUND(E69*F69,2)</f>
        <v>0</v>
      </c>
      <c r="H69" s="250"/>
      <c r="I69" s="251">
        <f>ROUND(E69*H69,2)</f>
        <v>0</v>
      </c>
      <c r="J69" s="250"/>
      <c r="K69" s="251">
        <f>ROUND(E69*J69,2)</f>
        <v>0</v>
      </c>
      <c r="L69" s="251">
        <v>21</v>
      </c>
      <c r="M69" s="251">
        <f>G69*(1+L69/100)</f>
        <v>0</v>
      </c>
      <c r="N69" s="249">
        <v>0</v>
      </c>
      <c r="O69" s="249">
        <f>ROUND(E69*N69,2)</f>
        <v>0</v>
      </c>
      <c r="P69" s="249">
        <v>0</v>
      </c>
      <c r="Q69" s="249">
        <f>ROUND(E69*P69,2)</f>
        <v>0</v>
      </c>
      <c r="R69" s="251"/>
      <c r="S69" s="251" t="s">
        <v>113</v>
      </c>
      <c r="T69" s="252" t="s">
        <v>123</v>
      </c>
      <c r="U69" s="225">
        <v>5.0999999999999997E-2</v>
      </c>
      <c r="V69" s="225">
        <f>ROUND(E69*U69,2)</f>
        <v>0.41</v>
      </c>
      <c r="W69" s="225"/>
      <c r="X69" s="225" t="s">
        <v>134</v>
      </c>
      <c r="Y69" s="225" t="s">
        <v>115</v>
      </c>
      <c r="Z69" s="215"/>
      <c r="AA69" s="215"/>
      <c r="AB69" s="215"/>
      <c r="AC69" s="215"/>
      <c r="AD69" s="215"/>
      <c r="AE69" s="215"/>
      <c r="AF69" s="215"/>
      <c r="AG69" s="215" t="s">
        <v>180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46">
        <v>30</v>
      </c>
      <c r="B70" s="247" t="s">
        <v>215</v>
      </c>
      <c r="C70" s="258" t="s">
        <v>216</v>
      </c>
      <c r="D70" s="248" t="s">
        <v>178</v>
      </c>
      <c r="E70" s="249">
        <v>2</v>
      </c>
      <c r="F70" s="250"/>
      <c r="G70" s="251">
        <f>ROUND(E70*F70,2)</f>
        <v>0</v>
      </c>
      <c r="H70" s="250"/>
      <c r="I70" s="251">
        <f>ROUND(E70*H70,2)</f>
        <v>0</v>
      </c>
      <c r="J70" s="250"/>
      <c r="K70" s="251">
        <f>ROUND(E70*J70,2)</f>
        <v>0</v>
      </c>
      <c r="L70" s="251">
        <v>21</v>
      </c>
      <c r="M70" s="251">
        <f>G70*(1+L70/100)</f>
        <v>0</v>
      </c>
      <c r="N70" s="249">
        <v>0</v>
      </c>
      <c r="O70" s="249">
        <f>ROUND(E70*N70,2)</f>
        <v>0</v>
      </c>
      <c r="P70" s="249">
        <v>0</v>
      </c>
      <c r="Q70" s="249">
        <f>ROUND(E70*P70,2)</f>
        <v>0</v>
      </c>
      <c r="R70" s="251" t="s">
        <v>179</v>
      </c>
      <c r="S70" s="251" t="s">
        <v>128</v>
      </c>
      <c r="T70" s="252" t="s">
        <v>128</v>
      </c>
      <c r="U70" s="225">
        <v>0.16500000000000001</v>
      </c>
      <c r="V70" s="225">
        <f>ROUND(E70*U70,2)</f>
        <v>0.33</v>
      </c>
      <c r="W70" s="225"/>
      <c r="X70" s="225" t="s">
        <v>134</v>
      </c>
      <c r="Y70" s="225" t="s">
        <v>115</v>
      </c>
      <c r="Z70" s="215"/>
      <c r="AA70" s="215"/>
      <c r="AB70" s="215"/>
      <c r="AC70" s="215"/>
      <c r="AD70" s="215"/>
      <c r="AE70" s="215"/>
      <c r="AF70" s="215"/>
      <c r="AG70" s="215" t="s">
        <v>135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46">
        <v>31</v>
      </c>
      <c r="B71" s="247" t="s">
        <v>215</v>
      </c>
      <c r="C71" s="258" t="s">
        <v>216</v>
      </c>
      <c r="D71" s="248" t="s">
        <v>178</v>
      </c>
      <c r="E71" s="249">
        <v>2</v>
      </c>
      <c r="F71" s="250"/>
      <c r="G71" s="251">
        <f>ROUND(E71*F71,2)</f>
        <v>0</v>
      </c>
      <c r="H71" s="250"/>
      <c r="I71" s="251">
        <f>ROUND(E71*H71,2)</f>
        <v>0</v>
      </c>
      <c r="J71" s="250"/>
      <c r="K71" s="251">
        <f>ROUND(E71*J71,2)</f>
        <v>0</v>
      </c>
      <c r="L71" s="251">
        <v>21</v>
      </c>
      <c r="M71" s="251">
        <f>G71*(1+L71/100)</f>
        <v>0</v>
      </c>
      <c r="N71" s="249">
        <v>0</v>
      </c>
      <c r="O71" s="249">
        <f>ROUND(E71*N71,2)</f>
        <v>0</v>
      </c>
      <c r="P71" s="249">
        <v>0</v>
      </c>
      <c r="Q71" s="249">
        <f>ROUND(E71*P71,2)</f>
        <v>0</v>
      </c>
      <c r="R71" s="251" t="s">
        <v>179</v>
      </c>
      <c r="S71" s="251" t="s">
        <v>128</v>
      </c>
      <c r="T71" s="252" t="s">
        <v>128</v>
      </c>
      <c r="U71" s="225">
        <v>0.16500000000000001</v>
      </c>
      <c r="V71" s="225">
        <f>ROUND(E71*U71,2)</f>
        <v>0.33</v>
      </c>
      <c r="W71" s="225"/>
      <c r="X71" s="225" t="s">
        <v>134</v>
      </c>
      <c r="Y71" s="225" t="s">
        <v>115</v>
      </c>
      <c r="Z71" s="215"/>
      <c r="AA71" s="215"/>
      <c r="AB71" s="215"/>
      <c r="AC71" s="215"/>
      <c r="AD71" s="215"/>
      <c r="AE71" s="215"/>
      <c r="AF71" s="215"/>
      <c r="AG71" s="215" t="s">
        <v>135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46">
        <v>32</v>
      </c>
      <c r="B72" s="247" t="s">
        <v>217</v>
      </c>
      <c r="C72" s="258" t="s">
        <v>218</v>
      </c>
      <c r="D72" s="248" t="s">
        <v>178</v>
      </c>
      <c r="E72" s="249">
        <v>118</v>
      </c>
      <c r="F72" s="250"/>
      <c r="G72" s="251">
        <f>ROUND(E72*F72,2)</f>
        <v>0</v>
      </c>
      <c r="H72" s="250"/>
      <c r="I72" s="251">
        <f>ROUND(E72*H72,2)</f>
        <v>0</v>
      </c>
      <c r="J72" s="250"/>
      <c r="K72" s="251">
        <f>ROUND(E72*J72,2)</f>
        <v>0</v>
      </c>
      <c r="L72" s="251">
        <v>21</v>
      </c>
      <c r="M72" s="251">
        <f>G72*(1+L72/100)</f>
        <v>0</v>
      </c>
      <c r="N72" s="249">
        <v>0</v>
      </c>
      <c r="O72" s="249">
        <f>ROUND(E72*N72,2)</f>
        <v>0</v>
      </c>
      <c r="P72" s="249">
        <v>0</v>
      </c>
      <c r="Q72" s="249">
        <f>ROUND(E72*P72,2)</f>
        <v>0</v>
      </c>
      <c r="R72" s="251" t="s">
        <v>179</v>
      </c>
      <c r="S72" s="251" t="s">
        <v>128</v>
      </c>
      <c r="T72" s="252" t="s">
        <v>128</v>
      </c>
      <c r="U72" s="225">
        <v>0.17</v>
      </c>
      <c r="V72" s="225">
        <f>ROUND(E72*U72,2)</f>
        <v>20.059999999999999</v>
      </c>
      <c r="W72" s="225"/>
      <c r="X72" s="225" t="s">
        <v>134</v>
      </c>
      <c r="Y72" s="225" t="s">
        <v>115</v>
      </c>
      <c r="Z72" s="215"/>
      <c r="AA72" s="215"/>
      <c r="AB72" s="215"/>
      <c r="AC72" s="215"/>
      <c r="AD72" s="215"/>
      <c r="AE72" s="215"/>
      <c r="AF72" s="215"/>
      <c r="AG72" s="215" t="s">
        <v>180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46">
        <v>33</v>
      </c>
      <c r="B73" s="247" t="s">
        <v>219</v>
      </c>
      <c r="C73" s="258" t="s">
        <v>220</v>
      </c>
      <c r="D73" s="248" t="s">
        <v>178</v>
      </c>
      <c r="E73" s="249">
        <v>28</v>
      </c>
      <c r="F73" s="250"/>
      <c r="G73" s="251">
        <f>ROUND(E73*F73,2)</f>
        <v>0</v>
      </c>
      <c r="H73" s="250"/>
      <c r="I73" s="251">
        <f>ROUND(E73*H73,2)</f>
        <v>0</v>
      </c>
      <c r="J73" s="250"/>
      <c r="K73" s="251">
        <f>ROUND(E73*J73,2)</f>
        <v>0</v>
      </c>
      <c r="L73" s="251">
        <v>21</v>
      </c>
      <c r="M73" s="251">
        <f>G73*(1+L73/100)</f>
        <v>0</v>
      </c>
      <c r="N73" s="249">
        <v>0</v>
      </c>
      <c r="O73" s="249">
        <f>ROUND(E73*N73,2)</f>
        <v>0</v>
      </c>
      <c r="P73" s="249">
        <v>0</v>
      </c>
      <c r="Q73" s="249">
        <f>ROUND(E73*P73,2)</f>
        <v>0</v>
      </c>
      <c r="R73" s="251" t="s">
        <v>179</v>
      </c>
      <c r="S73" s="251" t="s">
        <v>128</v>
      </c>
      <c r="T73" s="252" t="s">
        <v>128</v>
      </c>
      <c r="U73" s="225">
        <v>0.21</v>
      </c>
      <c r="V73" s="225">
        <f>ROUND(E73*U73,2)</f>
        <v>5.88</v>
      </c>
      <c r="W73" s="225"/>
      <c r="X73" s="225" t="s">
        <v>134</v>
      </c>
      <c r="Y73" s="225" t="s">
        <v>115</v>
      </c>
      <c r="Z73" s="215"/>
      <c r="AA73" s="215"/>
      <c r="AB73" s="215"/>
      <c r="AC73" s="215"/>
      <c r="AD73" s="215"/>
      <c r="AE73" s="215"/>
      <c r="AF73" s="215"/>
      <c r="AG73" s="215" t="s">
        <v>180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46">
        <v>34</v>
      </c>
      <c r="B74" s="247" t="s">
        <v>221</v>
      </c>
      <c r="C74" s="258" t="s">
        <v>222</v>
      </c>
      <c r="D74" s="248" t="s">
        <v>178</v>
      </c>
      <c r="E74" s="249">
        <v>12</v>
      </c>
      <c r="F74" s="250"/>
      <c r="G74" s="251">
        <f>ROUND(E74*F74,2)</f>
        <v>0</v>
      </c>
      <c r="H74" s="250"/>
      <c r="I74" s="251">
        <f>ROUND(E74*H74,2)</f>
        <v>0</v>
      </c>
      <c r="J74" s="250"/>
      <c r="K74" s="251">
        <f>ROUND(E74*J74,2)</f>
        <v>0</v>
      </c>
      <c r="L74" s="251">
        <v>21</v>
      </c>
      <c r="M74" s="251">
        <f>G74*(1+L74/100)</f>
        <v>0</v>
      </c>
      <c r="N74" s="249">
        <v>1.3999999999999999E-4</v>
      </c>
      <c r="O74" s="249">
        <f>ROUND(E74*N74,2)</f>
        <v>0</v>
      </c>
      <c r="P74" s="249">
        <v>0</v>
      </c>
      <c r="Q74" s="249">
        <f>ROUND(E74*P74,2)</f>
        <v>0</v>
      </c>
      <c r="R74" s="251" t="s">
        <v>179</v>
      </c>
      <c r="S74" s="251" t="s">
        <v>128</v>
      </c>
      <c r="T74" s="252" t="s">
        <v>128</v>
      </c>
      <c r="U74" s="225">
        <v>0.16500000000000001</v>
      </c>
      <c r="V74" s="225">
        <f>ROUND(E74*U74,2)</f>
        <v>1.98</v>
      </c>
      <c r="W74" s="225"/>
      <c r="X74" s="225" t="s">
        <v>134</v>
      </c>
      <c r="Y74" s="225" t="s">
        <v>115</v>
      </c>
      <c r="Z74" s="215"/>
      <c r="AA74" s="215"/>
      <c r="AB74" s="215"/>
      <c r="AC74" s="215"/>
      <c r="AD74" s="215"/>
      <c r="AE74" s="215"/>
      <c r="AF74" s="215"/>
      <c r="AG74" s="215" t="s">
        <v>135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46">
        <v>35</v>
      </c>
      <c r="B75" s="247" t="s">
        <v>223</v>
      </c>
      <c r="C75" s="258" t="s">
        <v>224</v>
      </c>
      <c r="D75" s="248" t="s">
        <v>178</v>
      </c>
      <c r="E75" s="249">
        <v>12</v>
      </c>
      <c r="F75" s="250"/>
      <c r="G75" s="251">
        <f>ROUND(E75*F75,2)</f>
        <v>0</v>
      </c>
      <c r="H75" s="250"/>
      <c r="I75" s="251">
        <f>ROUND(E75*H75,2)</f>
        <v>0</v>
      </c>
      <c r="J75" s="250"/>
      <c r="K75" s="251">
        <f>ROUND(E75*J75,2)</f>
        <v>0</v>
      </c>
      <c r="L75" s="251">
        <v>21</v>
      </c>
      <c r="M75" s="251">
        <f>G75*(1+L75/100)</f>
        <v>0</v>
      </c>
      <c r="N75" s="249">
        <v>2.0000000000000001E-4</v>
      </c>
      <c r="O75" s="249">
        <f>ROUND(E75*N75,2)</f>
        <v>0</v>
      </c>
      <c r="P75" s="249">
        <v>0</v>
      </c>
      <c r="Q75" s="249">
        <f>ROUND(E75*P75,2)</f>
        <v>0</v>
      </c>
      <c r="R75" s="251" t="s">
        <v>179</v>
      </c>
      <c r="S75" s="251" t="s">
        <v>128</v>
      </c>
      <c r="T75" s="252" t="s">
        <v>128</v>
      </c>
      <c r="U75" s="225">
        <v>0.20699999999999999</v>
      </c>
      <c r="V75" s="225">
        <f>ROUND(E75*U75,2)</f>
        <v>2.48</v>
      </c>
      <c r="W75" s="225"/>
      <c r="X75" s="225" t="s">
        <v>134</v>
      </c>
      <c r="Y75" s="225" t="s">
        <v>115</v>
      </c>
      <c r="Z75" s="215"/>
      <c r="AA75" s="215"/>
      <c r="AB75" s="215"/>
      <c r="AC75" s="215"/>
      <c r="AD75" s="215"/>
      <c r="AE75" s="215"/>
      <c r="AF75" s="215"/>
      <c r="AG75" s="215" t="s">
        <v>135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22.5" outlineLevel="1" x14ac:dyDescent="0.2">
      <c r="A76" s="246">
        <v>36</v>
      </c>
      <c r="B76" s="247" t="s">
        <v>225</v>
      </c>
      <c r="C76" s="258" t="s">
        <v>226</v>
      </c>
      <c r="D76" s="248" t="s">
        <v>178</v>
      </c>
      <c r="E76" s="249">
        <v>47</v>
      </c>
      <c r="F76" s="250"/>
      <c r="G76" s="251">
        <f>ROUND(E76*F76,2)</f>
        <v>0</v>
      </c>
      <c r="H76" s="250"/>
      <c r="I76" s="251">
        <f>ROUND(E76*H76,2)</f>
        <v>0</v>
      </c>
      <c r="J76" s="250"/>
      <c r="K76" s="251">
        <f>ROUND(E76*J76,2)</f>
        <v>0</v>
      </c>
      <c r="L76" s="251">
        <v>21</v>
      </c>
      <c r="M76" s="251">
        <f>G76*(1+L76/100)</f>
        <v>0</v>
      </c>
      <c r="N76" s="249">
        <v>4.4999999999999999E-4</v>
      </c>
      <c r="O76" s="249">
        <f>ROUND(E76*N76,2)</f>
        <v>0.02</v>
      </c>
      <c r="P76" s="249">
        <v>0</v>
      </c>
      <c r="Q76" s="249">
        <f>ROUND(E76*P76,2)</f>
        <v>0</v>
      </c>
      <c r="R76" s="251" t="s">
        <v>179</v>
      </c>
      <c r="S76" s="251" t="s">
        <v>128</v>
      </c>
      <c r="T76" s="252" t="s">
        <v>128</v>
      </c>
      <c r="U76" s="225">
        <v>0.16400000000000001</v>
      </c>
      <c r="V76" s="225">
        <f>ROUND(E76*U76,2)</f>
        <v>7.71</v>
      </c>
      <c r="W76" s="225"/>
      <c r="X76" s="225" t="s">
        <v>134</v>
      </c>
      <c r="Y76" s="225" t="s">
        <v>115</v>
      </c>
      <c r="Z76" s="215"/>
      <c r="AA76" s="215"/>
      <c r="AB76" s="215"/>
      <c r="AC76" s="215"/>
      <c r="AD76" s="215"/>
      <c r="AE76" s="215"/>
      <c r="AF76" s="215"/>
      <c r="AG76" s="215" t="s">
        <v>135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46">
        <v>37</v>
      </c>
      <c r="B77" s="247" t="s">
        <v>227</v>
      </c>
      <c r="C77" s="258" t="s">
        <v>228</v>
      </c>
      <c r="D77" s="248" t="s">
        <v>178</v>
      </c>
      <c r="E77" s="249">
        <v>4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49">
        <v>4.0000000000000002E-4</v>
      </c>
      <c r="O77" s="249">
        <f>ROUND(E77*N77,2)</f>
        <v>0</v>
      </c>
      <c r="P77" s="249">
        <v>0</v>
      </c>
      <c r="Q77" s="249">
        <f>ROUND(E77*P77,2)</f>
        <v>0</v>
      </c>
      <c r="R77" s="251" t="s">
        <v>179</v>
      </c>
      <c r="S77" s="251" t="s">
        <v>128</v>
      </c>
      <c r="T77" s="252" t="s">
        <v>128</v>
      </c>
      <c r="U77" s="225">
        <v>0.20699999999999999</v>
      </c>
      <c r="V77" s="225">
        <f>ROUND(E77*U77,2)</f>
        <v>0.83</v>
      </c>
      <c r="W77" s="225"/>
      <c r="X77" s="225" t="s">
        <v>134</v>
      </c>
      <c r="Y77" s="225" t="s">
        <v>115</v>
      </c>
      <c r="Z77" s="215"/>
      <c r="AA77" s="215"/>
      <c r="AB77" s="215"/>
      <c r="AC77" s="215"/>
      <c r="AD77" s="215"/>
      <c r="AE77" s="215"/>
      <c r="AF77" s="215"/>
      <c r="AG77" s="215" t="s">
        <v>180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39">
        <v>38</v>
      </c>
      <c r="B78" s="240" t="s">
        <v>229</v>
      </c>
      <c r="C78" s="259" t="s">
        <v>230</v>
      </c>
      <c r="D78" s="241" t="s">
        <v>154</v>
      </c>
      <c r="E78" s="242">
        <v>4</v>
      </c>
      <c r="F78" s="243"/>
      <c r="G78" s="244">
        <f>ROUND(E78*F78,2)</f>
        <v>0</v>
      </c>
      <c r="H78" s="243"/>
      <c r="I78" s="244">
        <f>ROUND(E78*H78,2)</f>
        <v>0</v>
      </c>
      <c r="J78" s="243"/>
      <c r="K78" s="244">
        <f>ROUND(E78*J78,2)</f>
        <v>0</v>
      </c>
      <c r="L78" s="244">
        <v>21</v>
      </c>
      <c r="M78" s="244">
        <f>G78*(1+L78/100)</f>
        <v>0</v>
      </c>
      <c r="N78" s="242">
        <v>5.5999999999999995E-4</v>
      </c>
      <c r="O78" s="242">
        <f>ROUND(E78*N78,2)</f>
        <v>0</v>
      </c>
      <c r="P78" s="242">
        <v>0</v>
      </c>
      <c r="Q78" s="242">
        <f>ROUND(E78*P78,2)</f>
        <v>0</v>
      </c>
      <c r="R78" s="244"/>
      <c r="S78" s="244" t="s">
        <v>113</v>
      </c>
      <c r="T78" s="245" t="s">
        <v>123</v>
      </c>
      <c r="U78" s="225">
        <v>0</v>
      </c>
      <c r="V78" s="225">
        <f>ROUND(E78*U78,2)</f>
        <v>0</v>
      </c>
      <c r="W78" s="225"/>
      <c r="X78" s="225" t="s">
        <v>134</v>
      </c>
      <c r="Y78" s="225" t="s">
        <v>115</v>
      </c>
      <c r="Z78" s="215"/>
      <c r="AA78" s="215"/>
      <c r="AB78" s="215"/>
      <c r="AC78" s="215"/>
      <c r="AD78" s="215"/>
      <c r="AE78" s="215"/>
      <c r="AF78" s="215"/>
      <c r="AG78" s="215" t="s">
        <v>135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">
      <c r="A79" s="222"/>
      <c r="B79" s="223"/>
      <c r="C79" s="260" t="s">
        <v>231</v>
      </c>
      <c r="D79" s="254"/>
      <c r="E79" s="254"/>
      <c r="F79" s="254"/>
      <c r="G79" s="254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137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3" x14ac:dyDescent="0.2">
      <c r="A80" s="222"/>
      <c r="B80" s="223"/>
      <c r="C80" s="263" t="s">
        <v>232</v>
      </c>
      <c r="D80" s="256"/>
      <c r="E80" s="256"/>
      <c r="F80" s="256"/>
      <c r="G80" s="256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137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3" x14ac:dyDescent="0.2">
      <c r="A81" s="222"/>
      <c r="B81" s="223"/>
      <c r="C81" s="263" t="s">
        <v>233</v>
      </c>
      <c r="D81" s="256"/>
      <c r="E81" s="256"/>
      <c r="F81" s="256"/>
      <c r="G81" s="256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137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3" x14ac:dyDescent="0.2">
      <c r="A82" s="222"/>
      <c r="B82" s="223"/>
      <c r="C82" s="263" t="s">
        <v>234</v>
      </c>
      <c r="D82" s="256"/>
      <c r="E82" s="256"/>
      <c r="F82" s="256"/>
      <c r="G82" s="256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5"/>
      <c r="AA82" s="215"/>
      <c r="AB82" s="215"/>
      <c r="AC82" s="215"/>
      <c r="AD82" s="215"/>
      <c r="AE82" s="215"/>
      <c r="AF82" s="215"/>
      <c r="AG82" s="215" t="s">
        <v>137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3" x14ac:dyDescent="0.2">
      <c r="A83" s="222"/>
      <c r="B83" s="223"/>
      <c r="C83" s="263" t="s">
        <v>235</v>
      </c>
      <c r="D83" s="256"/>
      <c r="E83" s="256"/>
      <c r="F83" s="256"/>
      <c r="G83" s="256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137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3" x14ac:dyDescent="0.2">
      <c r="A84" s="222"/>
      <c r="B84" s="223"/>
      <c r="C84" s="263" t="s">
        <v>236</v>
      </c>
      <c r="D84" s="256"/>
      <c r="E84" s="256"/>
      <c r="F84" s="256"/>
      <c r="G84" s="256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137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3" x14ac:dyDescent="0.2">
      <c r="A85" s="222"/>
      <c r="B85" s="223"/>
      <c r="C85" s="263" t="s">
        <v>237</v>
      </c>
      <c r="D85" s="256"/>
      <c r="E85" s="256"/>
      <c r="F85" s="256"/>
      <c r="G85" s="256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137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3" x14ac:dyDescent="0.2">
      <c r="A86" s="222"/>
      <c r="B86" s="223"/>
      <c r="C86" s="263" t="s">
        <v>238</v>
      </c>
      <c r="D86" s="256"/>
      <c r="E86" s="256"/>
      <c r="F86" s="256"/>
      <c r="G86" s="256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137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3" x14ac:dyDescent="0.2">
      <c r="A87" s="222"/>
      <c r="B87" s="223"/>
      <c r="C87" s="263" t="s">
        <v>239</v>
      </c>
      <c r="D87" s="256"/>
      <c r="E87" s="256"/>
      <c r="F87" s="256"/>
      <c r="G87" s="256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5"/>
      <c r="AA87" s="215"/>
      <c r="AB87" s="215"/>
      <c r="AC87" s="215"/>
      <c r="AD87" s="215"/>
      <c r="AE87" s="215"/>
      <c r="AF87" s="215"/>
      <c r="AG87" s="215" t="s">
        <v>137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3" x14ac:dyDescent="0.2">
      <c r="A88" s="222"/>
      <c r="B88" s="223"/>
      <c r="C88" s="263" t="s">
        <v>240</v>
      </c>
      <c r="D88" s="256"/>
      <c r="E88" s="256"/>
      <c r="F88" s="256"/>
      <c r="G88" s="256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137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">
      <c r="A89" s="222"/>
      <c r="B89" s="223"/>
      <c r="C89" s="263" t="s">
        <v>241</v>
      </c>
      <c r="D89" s="256"/>
      <c r="E89" s="256"/>
      <c r="F89" s="256"/>
      <c r="G89" s="256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137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3" x14ac:dyDescent="0.2">
      <c r="A90" s="222"/>
      <c r="B90" s="223"/>
      <c r="C90" s="263" t="s">
        <v>242</v>
      </c>
      <c r="D90" s="256"/>
      <c r="E90" s="256"/>
      <c r="F90" s="256"/>
      <c r="G90" s="256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137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39">
        <v>39</v>
      </c>
      <c r="B91" s="240" t="s">
        <v>243</v>
      </c>
      <c r="C91" s="259" t="s">
        <v>244</v>
      </c>
      <c r="D91" s="241" t="s">
        <v>154</v>
      </c>
      <c r="E91" s="242">
        <v>4</v>
      </c>
      <c r="F91" s="243"/>
      <c r="G91" s="244">
        <f>ROUND(E91*F91,2)</f>
        <v>0</v>
      </c>
      <c r="H91" s="243"/>
      <c r="I91" s="244">
        <f>ROUND(E91*H91,2)</f>
        <v>0</v>
      </c>
      <c r="J91" s="243"/>
      <c r="K91" s="244">
        <f>ROUND(E91*J91,2)</f>
        <v>0</v>
      </c>
      <c r="L91" s="244">
        <v>21</v>
      </c>
      <c r="M91" s="244">
        <f>G91*(1+L91/100)</f>
        <v>0</v>
      </c>
      <c r="N91" s="242">
        <v>5.9999999999999995E-4</v>
      </c>
      <c r="O91" s="242">
        <f>ROUND(E91*N91,2)</f>
        <v>0</v>
      </c>
      <c r="P91" s="242">
        <v>0</v>
      </c>
      <c r="Q91" s="242">
        <f>ROUND(E91*P91,2)</f>
        <v>0</v>
      </c>
      <c r="R91" s="244"/>
      <c r="S91" s="244" t="s">
        <v>113</v>
      </c>
      <c r="T91" s="245" t="s">
        <v>123</v>
      </c>
      <c r="U91" s="225">
        <v>0</v>
      </c>
      <c r="V91" s="225">
        <f>ROUND(E91*U91,2)</f>
        <v>0</v>
      </c>
      <c r="W91" s="225"/>
      <c r="X91" s="225" t="s">
        <v>134</v>
      </c>
      <c r="Y91" s="225" t="s">
        <v>115</v>
      </c>
      <c r="Z91" s="215"/>
      <c r="AA91" s="215"/>
      <c r="AB91" s="215"/>
      <c r="AC91" s="215"/>
      <c r="AD91" s="215"/>
      <c r="AE91" s="215"/>
      <c r="AF91" s="215"/>
      <c r="AG91" s="215" t="s">
        <v>135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2" x14ac:dyDescent="0.2">
      <c r="A92" s="222"/>
      <c r="B92" s="223"/>
      <c r="C92" s="260" t="s">
        <v>245</v>
      </c>
      <c r="D92" s="254"/>
      <c r="E92" s="254"/>
      <c r="F92" s="254"/>
      <c r="G92" s="254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137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3" x14ac:dyDescent="0.2">
      <c r="A93" s="222"/>
      <c r="B93" s="223"/>
      <c r="C93" s="263" t="s">
        <v>246</v>
      </c>
      <c r="D93" s="256"/>
      <c r="E93" s="256"/>
      <c r="F93" s="256"/>
      <c r="G93" s="256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137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3" x14ac:dyDescent="0.2">
      <c r="A94" s="222"/>
      <c r="B94" s="223"/>
      <c r="C94" s="263" t="s">
        <v>247</v>
      </c>
      <c r="D94" s="256"/>
      <c r="E94" s="256"/>
      <c r="F94" s="256"/>
      <c r="G94" s="256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137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3" x14ac:dyDescent="0.2">
      <c r="A95" s="222"/>
      <c r="B95" s="223"/>
      <c r="C95" s="263" t="s">
        <v>248</v>
      </c>
      <c r="D95" s="256"/>
      <c r="E95" s="256"/>
      <c r="F95" s="256"/>
      <c r="G95" s="256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137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3" x14ac:dyDescent="0.2">
      <c r="A96" s="222"/>
      <c r="B96" s="223"/>
      <c r="C96" s="263" t="s">
        <v>249</v>
      </c>
      <c r="D96" s="256"/>
      <c r="E96" s="256"/>
      <c r="F96" s="256"/>
      <c r="G96" s="256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137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3" x14ac:dyDescent="0.2">
      <c r="A97" s="222"/>
      <c r="B97" s="223"/>
      <c r="C97" s="263" t="s">
        <v>250</v>
      </c>
      <c r="D97" s="256"/>
      <c r="E97" s="256"/>
      <c r="F97" s="256"/>
      <c r="G97" s="256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137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3" x14ac:dyDescent="0.2">
      <c r="A98" s="222"/>
      <c r="B98" s="223"/>
      <c r="C98" s="263" t="s">
        <v>251</v>
      </c>
      <c r="D98" s="256"/>
      <c r="E98" s="256"/>
      <c r="F98" s="256"/>
      <c r="G98" s="256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137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3" x14ac:dyDescent="0.2">
      <c r="A99" s="222"/>
      <c r="B99" s="223"/>
      <c r="C99" s="263" t="s">
        <v>252</v>
      </c>
      <c r="D99" s="256"/>
      <c r="E99" s="256"/>
      <c r="F99" s="256"/>
      <c r="G99" s="256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137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3" x14ac:dyDescent="0.2">
      <c r="A100" s="222"/>
      <c r="B100" s="223"/>
      <c r="C100" s="263" t="s">
        <v>253</v>
      </c>
      <c r="D100" s="256"/>
      <c r="E100" s="256"/>
      <c r="F100" s="256"/>
      <c r="G100" s="256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137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3" x14ac:dyDescent="0.2">
      <c r="A101" s="222"/>
      <c r="B101" s="223"/>
      <c r="C101" s="263" t="s">
        <v>254</v>
      </c>
      <c r="D101" s="256"/>
      <c r="E101" s="256"/>
      <c r="F101" s="256"/>
      <c r="G101" s="256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137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3" x14ac:dyDescent="0.2">
      <c r="A102" s="222"/>
      <c r="B102" s="223"/>
      <c r="C102" s="263" t="s">
        <v>255</v>
      </c>
      <c r="D102" s="256"/>
      <c r="E102" s="256"/>
      <c r="F102" s="256"/>
      <c r="G102" s="256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137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39">
        <v>40</v>
      </c>
      <c r="B103" s="240" t="s">
        <v>256</v>
      </c>
      <c r="C103" s="259" t="s">
        <v>257</v>
      </c>
      <c r="D103" s="241" t="s">
        <v>154</v>
      </c>
      <c r="E103" s="242">
        <v>2</v>
      </c>
      <c r="F103" s="243"/>
      <c r="G103" s="244">
        <f>ROUND(E103*F103,2)</f>
        <v>0</v>
      </c>
      <c r="H103" s="243"/>
      <c r="I103" s="244">
        <f>ROUND(E103*H103,2)</f>
        <v>0</v>
      </c>
      <c r="J103" s="243"/>
      <c r="K103" s="244">
        <f>ROUND(E103*J103,2)</f>
        <v>0</v>
      </c>
      <c r="L103" s="244">
        <v>21</v>
      </c>
      <c r="M103" s="244">
        <f>G103*(1+L103/100)</f>
        <v>0</v>
      </c>
      <c r="N103" s="242">
        <v>5.4000000000000001E-4</v>
      </c>
      <c r="O103" s="242">
        <f>ROUND(E103*N103,2)</f>
        <v>0</v>
      </c>
      <c r="P103" s="242">
        <v>0</v>
      </c>
      <c r="Q103" s="242">
        <f>ROUND(E103*P103,2)</f>
        <v>0</v>
      </c>
      <c r="R103" s="244"/>
      <c r="S103" s="244" t="s">
        <v>113</v>
      </c>
      <c r="T103" s="245" t="s">
        <v>123</v>
      </c>
      <c r="U103" s="225">
        <v>0</v>
      </c>
      <c r="V103" s="225">
        <f>ROUND(E103*U103,2)</f>
        <v>0</v>
      </c>
      <c r="W103" s="225"/>
      <c r="X103" s="225" t="s">
        <v>134</v>
      </c>
      <c r="Y103" s="225" t="s">
        <v>115</v>
      </c>
      <c r="Z103" s="215"/>
      <c r="AA103" s="215"/>
      <c r="AB103" s="215"/>
      <c r="AC103" s="215"/>
      <c r="AD103" s="215"/>
      <c r="AE103" s="215"/>
      <c r="AF103" s="215"/>
      <c r="AG103" s="215" t="s">
        <v>135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">
      <c r="A104" s="222"/>
      <c r="B104" s="223"/>
      <c r="C104" s="260" t="s">
        <v>428</v>
      </c>
      <c r="D104" s="254"/>
      <c r="E104" s="254"/>
      <c r="F104" s="254"/>
      <c r="G104" s="254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137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">
      <c r="A105" s="222"/>
      <c r="B105" s="223"/>
      <c r="C105" s="263" t="s">
        <v>258</v>
      </c>
      <c r="D105" s="256"/>
      <c r="E105" s="256"/>
      <c r="F105" s="256"/>
      <c r="G105" s="256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137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">
      <c r="A106" s="222"/>
      <c r="B106" s="223"/>
      <c r="C106" s="263" t="s">
        <v>245</v>
      </c>
      <c r="D106" s="256"/>
      <c r="E106" s="256"/>
      <c r="F106" s="256"/>
      <c r="G106" s="256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137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3" x14ac:dyDescent="0.2">
      <c r="A107" s="222"/>
      <c r="B107" s="223"/>
      <c r="C107" s="263" t="s">
        <v>246</v>
      </c>
      <c r="D107" s="256"/>
      <c r="E107" s="256"/>
      <c r="F107" s="256"/>
      <c r="G107" s="256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137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3" x14ac:dyDescent="0.2">
      <c r="A108" s="222"/>
      <c r="B108" s="223"/>
      <c r="C108" s="263" t="s">
        <v>247</v>
      </c>
      <c r="D108" s="256"/>
      <c r="E108" s="256"/>
      <c r="F108" s="256"/>
      <c r="G108" s="256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137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3" x14ac:dyDescent="0.2">
      <c r="A109" s="222"/>
      <c r="B109" s="223"/>
      <c r="C109" s="263" t="s">
        <v>248</v>
      </c>
      <c r="D109" s="256"/>
      <c r="E109" s="256"/>
      <c r="F109" s="256"/>
      <c r="G109" s="256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137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3" x14ac:dyDescent="0.2">
      <c r="A110" s="222"/>
      <c r="B110" s="223"/>
      <c r="C110" s="263" t="s">
        <v>249</v>
      </c>
      <c r="D110" s="256"/>
      <c r="E110" s="256"/>
      <c r="F110" s="256"/>
      <c r="G110" s="256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137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3" x14ac:dyDescent="0.2">
      <c r="A111" s="222"/>
      <c r="B111" s="223"/>
      <c r="C111" s="263" t="s">
        <v>259</v>
      </c>
      <c r="D111" s="256"/>
      <c r="E111" s="256"/>
      <c r="F111" s="256"/>
      <c r="G111" s="256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5"/>
      <c r="AA111" s="215"/>
      <c r="AB111" s="215"/>
      <c r="AC111" s="215"/>
      <c r="AD111" s="215"/>
      <c r="AE111" s="215"/>
      <c r="AF111" s="215"/>
      <c r="AG111" s="215" t="s">
        <v>137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3" x14ac:dyDescent="0.2">
      <c r="A112" s="222"/>
      <c r="B112" s="223"/>
      <c r="C112" s="263" t="s">
        <v>260</v>
      </c>
      <c r="D112" s="256"/>
      <c r="E112" s="256"/>
      <c r="F112" s="256"/>
      <c r="G112" s="256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137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3" x14ac:dyDescent="0.2">
      <c r="A113" s="222"/>
      <c r="B113" s="223"/>
      <c r="C113" s="263" t="s">
        <v>251</v>
      </c>
      <c r="D113" s="256"/>
      <c r="E113" s="256"/>
      <c r="F113" s="256"/>
      <c r="G113" s="256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137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3" x14ac:dyDescent="0.2">
      <c r="A114" s="222"/>
      <c r="B114" s="223"/>
      <c r="C114" s="263" t="s">
        <v>252</v>
      </c>
      <c r="D114" s="256"/>
      <c r="E114" s="256"/>
      <c r="F114" s="256"/>
      <c r="G114" s="256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5"/>
      <c r="AA114" s="215"/>
      <c r="AB114" s="215"/>
      <c r="AC114" s="215"/>
      <c r="AD114" s="215"/>
      <c r="AE114" s="215"/>
      <c r="AF114" s="215"/>
      <c r="AG114" s="215" t="s">
        <v>137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3" x14ac:dyDescent="0.2">
      <c r="A115" s="222"/>
      <c r="B115" s="223"/>
      <c r="C115" s="263" t="s">
        <v>261</v>
      </c>
      <c r="D115" s="256"/>
      <c r="E115" s="256"/>
      <c r="F115" s="256"/>
      <c r="G115" s="256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5"/>
      <c r="AA115" s="215"/>
      <c r="AB115" s="215"/>
      <c r="AC115" s="215"/>
      <c r="AD115" s="215"/>
      <c r="AE115" s="215"/>
      <c r="AF115" s="215"/>
      <c r="AG115" s="215" t="s">
        <v>137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3" x14ac:dyDescent="0.2">
      <c r="A116" s="222"/>
      <c r="B116" s="223"/>
      <c r="C116" s="263" t="s">
        <v>254</v>
      </c>
      <c r="D116" s="256"/>
      <c r="E116" s="256"/>
      <c r="F116" s="256"/>
      <c r="G116" s="256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137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3" x14ac:dyDescent="0.2">
      <c r="A117" s="222"/>
      <c r="B117" s="223"/>
      <c r="C117" s="263" t="s">
        <v>262</v>
      </c>
      <c r="D117" s="256"/>
      <c r="E117" s="256"/>
      <c r="F117" s="256"/>
      <c r="G117" s="256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5"/>
      <c r="AA117" s="215"/>
      <c r="AB117" s="215"/>
      <c r="AC117" s="215"/>
      <c r="AD117" s="215"/>
      <c r="AE117" s="215"/>
      <c r="AF117" s="215"/>
      <c r="AG117" s="215" t="s">
        <v>137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ht="22.5" outlineLevel="1" x14ac:dyDescent="0.2">
      <c r="A118" s="246">
        <v>41</v>
      </c>
      <c r="B118" s="247" t="s">
        <v>263</v>
      </c>
      <c r="C118" s="258" t="s">
        <v>264</v>
      </c>
      <c r="D118" s="248" t="s">
        <v>154</v>
      </c>
      <c r="E118" s="249">
        <v>8</v>
      </c>
      <c r="F118" s="250"/>
      <c r="G118" s="251">
        <f>ROUND(E118*F118,2)</f>
        <v>0</v>
      </c>
      <c r="H118" s="250"/>
      <c r="I118" s="251">
        <f>ROUND(E118*H118,2)</f>
        <v>0</v>
      </c>
      <c r="J118" s="250"/>
      <c r="K118" s="251">
        <f>ROUND(E118*J118,2)</f>
        <v>0</v>
      </c>
      <c r="L118" s="251">
        <v>21</v>
      </c>
      <c r="M118" s="251">
        <f>G118*(1+L118/100)</f>
        <v>0</v>
      </c>
      <c r="N118" s="249">
        <v>0</v>
      </c>
      <c r="O118" s="249">
        <f>ROUND(E118*N118,2)</f>
        <v>0</v>
      </c>
      <c r="P118" s="249">
        <v>0</v>
      </c>
      <c r="Q118" s="249">
        <f>ROUND(E118*P118,2)</f>
        <v>0</v>
      </c>
      <c r="R118" s="251"/>
      <c r="S118" s="251" t="s">
        <v>113</v>
      </c>
      <c r="T118" s="252" t="s">
        <v>123</v>
      </c>
      <c r="U118" s="225">
        <v>0</v>
      </c>
      <c r="V118" s="225">
        <f>ROUND(E118*U118,2)</f>
        <v>0</v>
      </c>
      <c r="W118" s="225"/>
      <c r="X118" s="225" t="s">
        <v>134</v>
      </c>
      <c r="Y118" s="225" t="s">
        <v>115</v>
      </c>
      <c r="Z118" s="215"/>
      <c r="AA118" s="215"/>
      <c r="AB118" s="215"/>
      <c r="AC118" s="215"/>
      <c r="AD118" s="215"/>
      <c r="AE118" s="215"/>
      <c r="AF118" s="215"/>
      <c r="AG118" s="215" t="s">
        <v>135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39">
        <v>42</v>
      </c>
      <c r="B119" s="240" t="s">
        <v>265</v>
      </c>
      <c r="C119" s="259" t="s">
        <v>266</v>
      </c>
      <c r="D119" s="241" t="s">
        <v>154</v>
      </c>
      <c r="E119" s="242">
        <v>8</v>
      </c>
      <c r="F119" s="243"/>
      <c r="G119" s="244">
        <f>ROUND(E119*F119,2)</f>
        <v>0</v>
      </c>
      <c r="H119" s="243"/>
      <c r="I119" s="244">
        <f>ROUND(E119*H119,2)</f>
        <v>0</v>
      </c>
      <c r="J119" s="243"/>
      <c r="K119" s="244">
        <f>ROUND(E119*J119,2)</f>
        <v>0</v>
      </c>
      <c r="L119" s="244">
        <v>21</v>
      </c>
      <c r="M119" s="244">
        <f>G119*(1+L119/100)</f>
        <v>0</v>
      </c>
      <c r="N119" s="242">
        <v>0</v>
      </c>
      <c r="O119" s="242">
        <f>ROUND(E119*N119,2)</f>
        <v>0</v>
      </c>
      <c r="P119" s="242">
        <v>0</v>
      </c>
      <c r="Q119" s="242">
        <f>ROUND(E119*P119,2)</f>
        <v>0</v>
      </c>
      <c r="R119" s="244"/>
      <c r="S119" s="244" t="s">
        <v>113</v>
      </c>
      <c r="T119" s="245" t="s">
        <v>123</v>
      </c>
      <c r="U119" s="225">
        <v>0</v>
      </c>
      <c r="V119" s="225">
        <f>ROUND(E119*U119,2)</f>
        <v>0</v>
      </c>
      <c r="W119" s="225"/>
      <c r="X119" s="225" t="s">
        <v>134</v>
      </c>
      <c r="Y119" s="225" t="s">
        <v>115</v>
      </c>
      <c r="Z119" s="215"/>
      <c r="AA119" s="215"/>
      <c r="AB119" s="215"/>
      <c r="AC119" s="215"/>
      <c r="AD119" s="215"/>
      <c r="AE119" s="215"/>
      <c r="AF119" s="215"/>
      <c r="AG119" s="215" t="s">
        <v>135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2" x14ac:dyDescent="0.2">
      <c r="A120" s="222"/>
      <c r="B120" s="223"/>
      <c r="C120" s="260" t="s">
        <v>267</v>
      </c>
      <c r="D120" s="254"/>
      <c r="E120" s="254"/>
      <c r="F120" s="254"/>
      <c r="G120" s="254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5"/>
      <c r="AA120" s="215"/>
      <c r="AB120" s="215"/>
      <c r="AC120" s="215"/>
      <c r="AD120" s="215"/>
      <c r="AE120" s="215"/>
      <c r="AF120" s="215"/>
      <c r="AG120" s="215" t="s">
        <v>137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3" x14ac:dyDescent="0.2">
      <c r="A121" s="222"/>
      <c r="B121" s="223"/>
      <c r="C121" s="263" t="s">
        <v>268</v>
      </c>
      <c r="D121" s="256"/>
      <c r="E121" s="256"/>
      <c r="F121" s="256"/>
      <c r="G121" s="256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5"/>
      <c r="AA121" s="215"/>
      <c r="AB121" s="215"/>
      <c r="AC121" s="215"/>
      <c r="AD121" s="215"/>
      <c r="AE121" s="215"/>
      <c r="AF121" s="215"/>
      <c r="AG121" s="215" t="s">
        <v>137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39">
        <v>43</v>
      </c>
      <c r="B122" s="240" t="s">
        <v>269</v>
      </c>
      <c r="C122" s="259" t="s">
        <v>270</v>
      </c>
      <c r="D122" s="241" t="s">
        <v>154</v>
      </c>
      <c r="E122" s="242">
        <v>47</v>
      </c>
      <c r="F122" s="243"/>
      <c r="G122" s="244">
        <f>ROUND(E122*F122,2)</f>
        <v>0</v>
      </c>
      <c r="H122" s="243"/>
      <c r="I122" s="244">
        <f>ROUND(E122*H122,2)</f>
        <v>0</v>
      </c>
      <c r="J122" s="243"/>
      <c r="K122" s="244">
        <f>ROUND(E122*J122,2)</f>
        <v>0</v>
      </c>
      <c r="L122" s="244">
        <v>21</v>
      </c>
      <c r="M122" s="244">
        <f>G122*(1+L122/100)</f>
        <v>0</v>
      </c>
      <c r="N122" s="242">
        <v>0</v>
      </c>
      <c r="O122" s="242">
        <f>ROUND(E122*N122,2)</f>
        <v>0</v>
      </c>
      <c r="P122" s="242">
        <v>0</v>
      </c>
      <c r="Q122" s="242">
        <f>ROUND(E122*P122,2)</f>
        <v>0</v>
      </c>
      <c r="R122" s="244"/>
      <c r="S122" s="244" t="s">
        <v>113</v>
      </c>
      <c r="T122" s="245" t="s">
        <v>123</v>
      </c>
      <c r="U122" s="225">
        <v>0</v>
      </c>
      <c r="V122" s="225">
        <f>ROUND(E122*U122,2)</f>
        <v>0</v>
      </c>
      <c r="W122" s="225"/>
      <c r="X122" s="225" t="s">
        <v>134</v>
      </c>
      <c r="Y122" s="225" t="s">
        <v>115</v>
      </c>
      <c r="Z122" s="215"/>
      <c r="AA122" s="215"/>
      <c r="AB122" s="215"/>
      <c r="AC122" s="215"/>
      <c r="AD122" s="215"/>
      <c r="AE122" s="215"/>
      <c r="AF122" s="215"/>
      <c r="AG122" s="215" t="s">
        <v>180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2" x14ac:dyDescent="0.2">
      <c r="A123" s="222"/>
      <c r="B123" s="223"/>
      <c r="C123" s="260" t="s">
        <v>271</v>
      </c>
      <c r="D123" s="254"/>
      <c r="E123" s="254"/>
      <c r="F123" s="254"/>
      <c r="G123" s="254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5"/>
      <c r="AA123" s="215"/>
      <c r="AB123" s="215"/>
      <c r="AC123" s="215"/>
      <c r="AD123" s="215"/>
      <c r="AE123" s="215"/>
      <c r="AF123" s="215"/>
      <c r="AG123" s="215" t="s">
        <v>137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39">
        <v>44</v>
      </c>
      <c r="B124" s="240" t="s">
        <v>272</v>
      </c>
      <c r="C124" s="259" t="s">
        <v>273</v>
      </c>
      <c r="D124" s="241" t="s">
        <v>154</v>
      </c>
      <c r="E124" s="242">
        <v>4</v>
      </c>
      <c r="F124" s="243"/>
      <c r="G124" s="244">
        <f>ROUND(E124*F124,2)</f>
        <v>0</v>
      </c>
      <c r="H124" s="243"/>
      <c r="I124" s="244">
        <f>ROUND(E124*H124,2)</f>
        <v>0</v>
      </c>
      <c r="J124" s="243"/>
      <c r="K124" s="244">
        <f>ROUND(E124*J124,2)</f>
        <v>0</v>
      </c>
      <c r="L124" s="244">
        <v>21</v>
      </c>
      <c r="M124" s="244">
        <f>G124*(1+L124/100)</f>
        <v>0</v>
      </c>
      <c r="N124" s="242">
        <v>0</v>
      </c>
      <c r="O124" s="242">
        <f>ROUND(E124*N124,2)</f>
        <v>0</v>
      </c>
      <c r="P124" s="242">
        <v>0</v>
      </c>
      <c r="Q124" s="242">
        <f>ROUND(E124*P124,2)</f>
        <v>0</v>
      </c>
      <c r="R124" s="244"/>
      <c r="S124" s="244" t="s">
        <v>113</v>
      </c>
      <c r="T124" s="245" t="s">
        <v>123</v>
      </c>
      <c r="U124" s="225">
        <v>0</v>
      </c>
      <c r="V124" s="225">
        <f>ROUND(E124*U124,2)</f>
        <v>0</v>
      </c>
      <c r="W124" s="225"/>
      <c r="X124" s="225" t="s">
        <v>134</v>
      </c>
      <c r="Y124" s="225" t="s">
        <v>115</v>
      </c>
      <c r="Z124" s="215"/>
      <c r="AA124" s="215"/>
      <c r="AB124" s="215"/>
      <c r="AC124" s="215"/>
      <c r="AD124" s="215"/>
      <c r="AE124" s="215"/>
      <c r="AF124" s="215"/>
      <c r="AG124" s="215" t="s">
        <v>180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">
      <c r="A125" s="222"/>
      <c r="B125" s="223"/>
      <c r="C125" s="260" t="s">
        <v>271</v>
      </c>
      <c r="D125" s="254"/>
      <c r="E125" s="254"/>
      <c r="F125" s="254"/>
      <c r="G125" s="254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137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ht="22.5" outlineLevel="1" x14ac:dyDescent="0.2">
      <c r="A126" s="246">
        <v>45</v>
      </c>
      <c r="B126" s="247" t="s">
        <v>274</v>
      </c>
      <c r="C126" s="258" t="s">
        <v>275</v>
      </c>
      <c r="D126" s="248" t="s">
        <v>178</v>
      </c>
      <c r="E126" s="249">
        <v>23</v>
      </c>
      <c r="F126" s="250"/>
      <c r="G126" s="251">
        <f>ROUND(E126*F126,2)</f>
        <v>0</v>
      </c>
      <c r="H126" s="250"/>
      <c r="I126" s="251">
        <f>ROUND(E126*H126,2)</f>
        <v>0</v>
      </c>
      <c r="J126" s="250"/>
      <c r="K126" s="251">
        <f>ROUND(E126*J126,2)</f>
        <v>0</v>
      </c>
      <c r="L126" s="251">
        <v>21</v>
      </c>
      <c r="M126" s="251">
        <f>G126*(1+L126/100)</f>
        <v>0</v>
      </c>
      <c r="N126" s="249">
        <v>2.0000000000000001E-4</v>
      </c>
      <c r="O126" s="249">
        <f>ROUND(E126*N126,2)</f>
        <v>0</v>
      </c>
      <c r="P126" s="249">
        <v>0</v>
      </c>
      <c r="Q126" s="249">
        <f>ROUND(E126*P126,2)</f>
        <v>0</v>
      </c>
      <c r="R126" s="251" t="s">
        <v>160</v>
      </c>
      <c r="S126" s="251" t="s">
        <v>128</v>
      </c>
      <c r="T126" s="252" t="s">
        <v>128</v>
      </c>
      <c r="U126" s="225">
        <v>0</v>
      </c>
      <c r="V126" s="225">
        <f>ROUND(E126*U126,2)</f>
        <v>0</v>
      </c>
      <c r="W126" s="225"/>
      <c r="X126" s="225" t="s">
        <v>161</v>
      </c>
      <c r="Y126" s="225" t="s">
        <v>115</v>
      </c>
      <c r="Z126" s="215"/>
      <c r="AA126" s="215"/>
      <c r="AB126" s="215"/>
      <c r="AC126" s="215"/>
      <c r="AD126" s="215"/>
      <c r="AE126" s="215"/>
      <c r="AF126" s="215"/>
      <c r="AG126" s="215" t="s">
        <v>276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46">
        <v>46</v>
      </c>
      <c r="B127" s="247" t="s">
        <v>277</v>
      </c>
      <c r="C127" s="258" t="s">
        <v>278</v>
      </c>
      <c r="D127" s="248" t="s">
        <v>206</v>
      </c>
      <c r="E127" s="249">
        <v>3.7150000000000002E-2</v>
      </c>
      <c r="F127" s="250"/>
      <c r="G127" s="251">
        <f>ROUND(E127*F127,2)</f>
        <v>0</v>
      </c>
      <c r="H127" s="250"/>
      <c r="I127" s="251">
        <f>ROUND(E127*H127,2)</f>
        <v>0</v>
      </c>
      <c r="J127" s="250"/>
      <c r="K127" s="251">
        <f>ROUND(E127*J127,2)</f>
        <v>0</v>
      </c>
      <c r="L127" s="251">
        <v>21</v>
      </c>
      <c r="M127" s="251">
        <f>G127*(1+L127/100)</f>
        <v>0</v>
      </c>
      <c r="N127" s="249">
        <v>0</v>
      </c>
      <c r="O127" s="249">
        <f>ROUND(E127*N127,2)</f>
        <v>0</v>
      </c>
      <c r="P127" s="249">
        <v>0</v>
      </c>
      <c r="Q127" s="249">
        <f>ROUND(E127*P127,2)</f>
        <v>0</v>
      </c>
      <c r="R127" s="251" t="s">
        <v>179</v>
      </c>
      <c r="S127" s="251" t="s">
        <v>128</v>
      </c>
      <c r="T127" s="252" t="s">
        <v>128</v>
      </c>
      <c r="U127" s="225">
        <v>2.5750000000000002</v>
      </c>
      <c r="V127" s="225">
        <f>ROUND(E127*U127,2)</f>
        <v>0.1</v>
      </c>
      <c r="W127" s="225"/>
      <c r="X127" s="225" t="s">
        <v>207</v>
      </c>
      <c r="Y127" s="225" t="s">
        <v>115</v>
      </c>
      <c r="Z127" s="215"/>
      <c r="AA127" s="215"/>
      <c r="AB127" s="215"/>
      <c r="AC127" s="215"/>
      <c r="AD127" s="215"/>
      <c r="AE127" s="215"/>
      <c r="AF127" s="215"/>
      <c r="AG127" s="215" t="s">
        <v>208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22.5" outlineLevel="1" x14ac:dyDescent="0.2">
      <c r="A128" s="246">
        <v>47</v>
      </c>
      <c r="B128" s="247" t="s">
        <v>279</v>
      </c>
      <c r="C128" s="258" t="s">
        <v>280</v>
      </c>
      <c r="D128" s="248" t="s">
        <v>206</v>
      </c>
      <c r="E128" s="249">
        <v>3.7150000000000002E-2</v>
      </c>
      <c r="F128" s="250"/>
      <c r="G128" s="251">
        <f>ROUND(E128*F128,2)</f>
        <v>0</v>
      </c>
      <c r="H128" s="250"/>
      <c r="I128" s="251">
        <f>ROUND(E128*H128,2)</f>
        <v>0</v>
      </c>
      <c r="J128" s="250"/>
      <c r="K128" s="251">
        <f>ROUND(E128*J128,2)</f>
        <v>0</v>
      </c>
      <c r="L128" s="251">
        <v>21</v>
      </c>
      <c r="M128" s="251">
        <f>G128*(1+L128/100)</f>
        <v>0</v>
      </c>
      <c r="N128" s="249">
        <v>0</v>
      </c>
      <c r="O128" s="249">
        <f>ROUND(E128*N128,2)</f>
        <v>0</v>
      </c>
      <c r="P128" s="249">
        <v>0</v>
      </c>
      <c r="Q128" s="249">
        <f>ROUND(E128*P128,2)</f>
        <v>0</v>
      </c>
      <c r="R128" s="251" t="s">
        <v>179</v>
      </c>
      <c r="S128" s="251" t="s">
        <v>128</v>
      </c>
      <c r="T128" s="252" t="s">
        <v>128</v>
      </c>
      <c r="U128" s="225">
        <v>1.355</v>
      </c>
      <c r="V128" s="225">
        <f>ROUND(E128*U128,2)</f>
        <v>0.05</v>
      </c>
      <c r="W128" s="225"/>
      <c r="X128" s="225" t="s">
        <v>207</v>
      </c>
      <c r="Y128" s="225" t="s">
        <v>115</v>
      </c>
      <c r="Z128" s="215"/>
      <c r="AA128" s="215"/>
      <c r="AB128" s="215"/>
      <c r="AC128" s="215"/>
      <c r="AD128" s="215"/>
      <c r="AE128" s="215"/>
      <c r="AF128" s="215"/>
      <c r="AG128" s="215" t="s">
        <v>208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x14ac:dyDescent="0.2">
      <c r="A129" s="232" t="s">
        <v>108</v>
      </c>
      <c r="B129" s="233" t="s">
        <v>71</v>
      </c>
      <c r="C129" s="257" t="s">
        <v>72</v>
      </c>
      <c r="D129" s="234"/>
      <c r="E129" s="235"/>
      <c r="F129" s="236"/>
      <c r="G129" s="236">
        <f>SUMIF(AG130:AG164,"&lt;&gt;NOR",G130:G164)</f>
        <v>0</v>
      </c>
      <c r="H129" s="236"/>
      <c r="I129" s="236">
        <f>SUM(I130:I164)</f>
        <v>0</v>
      </c>
      <c r="J129" s="236"/>
      <c r="K129" s="236">
        <f>SUM(K130:K164)</f>
        <v>0</v>
      </c>
      <c r="L129" s="236"/>
      <c r="M129" s="236">
        <f>SUM(M130:M164)</f>
        <v>0</v>
      </c>
      <c r="N129" s="235"/>
      <c r="O129" s="235">
        <f>SUM(O130:O164)</f>
        <v>1.8100000000000003</v>
      </c>
      <c r="P129" s="235"/>
      <c r="Q129" s="235">
        <f>SUM(Q130:Q164)</f>
        <v>0</v>
      </c>
      <c r="R129" s="236"/>
      <c r="S129" s="236"/>
      <c r="T129" s="237"/>
      <c r="U129" s="231"/>
      <c r="V129" s="231">
        <f>SUM(V130:V164)</f>
        <v>120.42</v>
      </c>
      <c r="W129" s="231"/>
      <c r="X129" s="231"/>
      <c r="Y129" s="231"/>
      <c r="AG129" t="s">
        <v>109</v>
      </c>
    </row>
    <row r="130" spans="1:60" ht="33.75" outlineLevel="1" x14ac:dyDescent="0.2">
      <c r="A130" s="246">
        <v>48</v>
      </c>
      <c r="B130" s="247" t="s">
        <v>281</v>
      </c>
      <c r="C130" s="258" t="s">
        <v>282</v>
      </c>
      <c r="D130" s="248" t="s">
        <v>178</v>
      </c>
      <c r="E130" s="249">
        <v>2</v>
      </c>
      <c r="F130" s="250"/>
      <c r="G130" s="251">
        <f>ROUND(E130*F130,2)</f>
        <v>0</v>
      </c>
      <c r="H130" s="250"/>
      <c r="I130" s="251">
        <f>ROUND(E130*H130,2)</f>
        <v>0</v>
      </c>
      <c r="J130" s="250"/>
      <c r="K130" s="251">
        <f>ROUND(E130*J130,2)</f>
        <v>0</v>
      </c>
      <c r="L130" s="251">
        <v>21</v>
      </c>
      <c r="M130" s="251">
        <f>G130*(1+L130/100)</f>
        <v>0</v>
      </c>
      <c r="N130" s="249">
        <v>1.0800000000000001E-2</v>
      </c>
      <c r="O130" s="249">
        <f>ROUND(E130*N130,2)</f>
        <v>0.02</v>
      </c>
      <c r="P130" s="249">
        <v>0</v>
      </c>
      <c r="Q130" s="249">
        <f>ROUND(E130*P130,2)</f>
        <v>0</v>
      </c>
      <c r="R130" s="251" t="s">
        <v>179</v>
      </c>
      <c r="S130" s="251" t="s">
        <v>128</v>
      </c>
      <c r="T130" s="252" t="s">
        <v>128</v>
      </c>
      <c r="U130" s="225">
        <v>0.84799999999999998</v>
      </c>
      <c r="V130" s="225">
        <f>ROUND(E130*U130,2)</f>
        <v>1.7</v>
      </c>
      <c r="W130" s="225"/>
      <c r="X130" s="225" t="s">
        <v>134</v>
      </c>
      <c r="Y130" s="225" t="s">
        <v>115</v>
      </c>
      <c r="Z130" s="215"/>
      <c r="AA130" s="215"/>
      <c r="AB130" s="215"/>
      <c r="AC130" s="215"/>
      <c r="AD130" s="215"/>
      <c r="AE130" s="215"/>
      <c r="AF130" s="215"/>
      <c r="AG130" s="215" t="s">
        <v>135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ht="33.75" outlineLevel="1" x14ac:dyDescent="0.2">
      <c r="A131" s="246">
        <v>49</v>
      </c>
      <c r="B131" s="247" t="s">
        <v>283</v>
      </c>
      <c r="C131" s="258" t="s">
        <v>284</v>
      </c>
      <c r="D131" s="248" t="s">
        <v>178</v>
      </c>
      <c r="E131" s="249">
        <v>3</v>
      </c>
      <c r="F131" s="250"/>
      <c r="G131" s="251">
        <f>ROUND(E131*F131,2)</f>
        <v>0</v>
      </c>
      <c r="H131" s="250"/>
      <c r="I131" s="251">
        <f>ROUND(E131*H131,2)</f>
        <v>0</v>
      </c>
      <c r="J131" s="250"/>
      <c r="K131" s="251">
        <f>ROUND(E131*J131,2)</f>
        <v>0</v>
      </c>
      <c r="L131" s="251">
        <v>21</v>
      </c>
      <c r="M131" s="251">
        <f>G131*(1+L131/100)</f>
        <v>0</v>
      </c>
      <c r="N131" s="249">
        <v>1.2959999999999999E-2</v>
      </c>
      <c r="O131" s="249">
        <f>ROUND(E131*N131,2)</f>
        <v>0.04</v>
      </c>
      <c r="P131" s="249">
        <v>0</v>
      </c>
      <c r="Q131" s="249">
        <f>ROUND(E131*P131,2)</f>
        <v>0</v>
      </c>
      <c r="R131" s="251" t="s">
        <v>179</v>
      </c>
      <c r="S131" s="251" t="s">
        <v>128</v>
      </c>
      <c r="T131" s="252" t="s">
        <v>128</v>
      </c>
      <c r="U131" s="225">
        <v>0.85499999999999998</v>
      </c>
      <c r="V131" s="225">
        <f>ROUND(E131*U131,2)</f>
        <v>2.57</v>
      </c>
      <c r="W131" s="225"/>
      <c r="X131" s="225" t="s">
        <v>134</v>
      </c>
      <c r="Y131" s="225" t="s">
        <v>115</v>
      </c>
      <c r="Z131" s="215"/>
      <c r="AA131" s="215"/>
      <c r="AB131" s="215"/>
      <c r="AC131" s="215"/>
      <c r="AD131" s="215"/>
      <c r="AE131" s="215"/>
      <c r="AF131" s="215"/>
      <c r="AG131" s="215" t="s">
        <v>135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ht="33.75" outlineLevel="1" x14ac:dyDescent="0.2">
      <c r="A132" s="246">
        <v>50</v>
      </c>
      <c r="B132" s="247" t="s">
        <v>285</v>
      </c>
      <c r="C132" s="258" t="s">
        <v>286</v>
      </c>
      <c r="D132" s="248" t="s">
        <v>178</v>
      </c>
      <c r="E132" s="249">
        <v>1</v>
      </c>
      <c r="F132" s="250"/>
      <c r="G132" s="251">
        <f>ROUND(E132*F132,2)</f>
        <v>0</v>
      </c>
      <c r="H132" s="250"/>
      <c r="I132" s="251">
        <f>ROUND(E132*H132,2)</f>
        <v>0</v>
      </c>
      <c r="J132" s="250"/>
      <c r="K132" s="251">
        <f>ROUND(E132*J132,2)</f>
        <v>0</v>
      </c>
      <c r="L132" s="251">
        <v>21</v>
      </c>
      <c r="M132" s="251">
        <f>G132*(1+L132/100)</f>
        <v>0</v>
      </c>
      <c r="N132" s="249">
        <v>1.512E-2</v>
      </c>
      <c r="O132" s="249">
        <f>ROUND(E132*N132,2)</f>
        <v>0.02</v>
      </c>
      <c r="P132" s="249">
        <v>0</v>
      </c>
      <c r="Q132" s="249">
        <f>ROUND(E132*P132,2)</f>
        <v>0</v>
      </c>
      <c r="R132" s="251" t="s">
        <v>179</v>
      </c>
      <c r="S132" s="251" t="s">
        <v>128</v>
      </c>
      <c r="T132" s="252" t="s">
        <v>128</v>
      </c>
      <c r="U132" s="225">
        <v>0.85499999999999998</v>
      </c>
      <c r="V132" s="225">
        <f>ROUND(E132*U132,2)</f>
        <v>0.86</v>
      </c>
      <c r="W132" s="225"/>
      <c r="X132" s="225" t="s">
        <v>134</v>
      </c>
      <c r="Y132" s="225" t="s">
        <v>115</v>
      </c>
      <c r="Z132" s="215"/>
      <c r="AA132" s="215"/>
      <c r="AB132" s="215"/>
      <c r="AC132" s="215"/>
      <c r="AD132" s="215"/>
      <c r="AE132" s="215"/>
      <c r="AF132" s="215"/>
      <c r="AG132" s="215" t="s">
        <v>135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ht="33.75" outlineLevel="1" x14ac:dyDescent="0.2">
      <c r="A133" s="246">
        <v>51</v>
      </c>
      <c r="B133" s="247" t="s">
        <v>287</v>
      </c>
      <c r="C133" s="258" t="s">
        <v>288</v>
      </c>
      <c r="D133" s="248" t="s">
        <v>178</v>
      </c>
      <c r="E133" s="249">
        <v>1</v>
      </c>
      <c r="F133" s="250"/>
      <c r="G133" s="251">
        <f>ROUND(E133*F133,2)</f>
        <v>0</v>
      </c>
      <c r="H133" s="250"/>
      <c r="I133" s="251">
        <f>ROUND(E133*H133,2)</f>
        <v>0</v>
      </c>
      <c r="J133" s="250"/>
      <c r="K133" s="251">
        <f>ROUND(E133*J133,2)</f>
        <v>0</v>
      </c>
      <c r="L133" s="251">
        <v>21</v>
      </c>
      <c r="M133" s="251">
        <f>G133*(1+L133/100)</f>
        <v>0</v>
      </c>
      <c r="N133" s="249">
        <v>2.1600000000000001E-2</v>
      </c>
      <c r="O133" s="249">
        <f>ROUND(E133*N133,2)</f>
        <v>0.02</v>
      </c>
      <c r="P133" s="249">
        <v>0</v>
      </c>
      <c r="Q133" s="249">
        <f>ROUND(E133*P133,2)</f>
        <v>0</v>
      </c>
      <c r="R133" s="251" t="s">
        <v>179</v>
      </c>
      <c r="S133" s="251" t="s">
        <v>128</v>
      </c>
      <c r="T133" s="252" t="s">
        <v>128</v>
      </c>
      <c r="U133" s="225">
        <v>0.86699999999999999</v>
      </c>
      <c r="V133" s="225">
        <f>ROUND(E133*U133,2)</f>
        <v>0.87</v>
      </c>
      <c r="W133" s="225"/>
      <c r="X133" s="225" t="s">
        <v>134</v>
      </c>
      <c r="Y133" s="225" t="s">
        <v>115</v>
      </c>
      <c r="Z133" s="215"/>
      <c r="AA133" s="215"/>
      <c r="AB133" s="215"/>
      <c r="AC133" s="215"/>
      <c r="AD133" s="215"/>
      <c r="AE133" s="215"/>
      <c r="AF133" s="215"/>
      <c r="AG133" s="215" t="s">
        <v>135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ht="33.75" outlineLevel="1" x14ac:dyDescent="0.2">
      <c r="A134" s="246">
        <v>52</v>
      </c>
      <c r="B134" s="247" t="s">
        <v>289</v>
      </c>
      <c r="C134" s="258" t="s">
        <v>290</v>
      </c>
      <c r="D134" s="248" t="s">
        <v>178</v>
      </c>
      <c r="E134" s="249">
        <v>1</v>
      </c>
      <c r="F134" s="250"/>
      <c r="G134" s="251">
        <f>ROUND(E134*F134,2)</f>
        <v>0</v>
      </c>
      <c r="H134" s="250"/>
      <c r="I134" s="251">
        <f>ROUND(E134*H134,2)</f>
        <v>0</v>
      </c>
      <c r="J134" s="250"/>
      <c r="K134" s="251">
        <f>ROUND(E134*J134,2)</f>
        <v>0</v>
      </c>
      <c r="L134" s="251">
        <v>21</v>
      </c>
      <c r="M134" s="251">
        <f>G134*(1+L134/100)</f>
        <v>0</v>
      </c>
      <c r="N134" s="249">
        <v>2.376E-2</v>
      </c>
      <c r="O134" s="249">
        <f>ROUND(E134*N134,2)</f>
        <v>0.02</v>
      </c>
      <c r="P134" s="249">
        <v>0</v>
      </c>
      <c r="Q134" s="249">
        <f>ROUND(E134*P134,2)</f>
        <v>0</v>
      </c>
      <c r="R134" s="251" t="s">
        <v>179</v>
      </c>
      <c r="S134" s="251" t="s">
        <v>128</v>
      </c>
      <c r="T134" s="252" t="s">
        <v>128</v>
      </c>
      <c r="U134" s="225">
        <v>0.872</v>
      </c>
      <c r="V134" s="225">
        <f>ROUND(E134*U134,2)</f>
        <v>0.87</v>
      </c>
      <c r="W134" s="225"/>
      <c r="X134" s="225" t="s">
        <v>134</v>
      </c>
      <c r="Y134" s="225" t="s">
        <v>115</v>
      </c>
      <c r="Z134" s="215"/>
      <c r="AA134" s="215"/>
      <c r="AB134" s="215"/>
      <c r="AC134" s="215"/>
      <c r="AD134" s="215"/>
      <c r="AE134" s="215"/>
      <c r="AF134" s="215"/>
      <c r="AG134" s="215" t="s">
        <v>135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ht="33.75" outlineLevel="1" x14ac:dyDescent="0.2">
      <c r="A135" s="246">
        <v>53</v>
      </c>
      <c r="B135" s="247" t="s">
        <v>291</v>
      </c>
      <c r="C135" s="258" t="s">
        <v>292</v>
      </c>
      <c r="D135" s="248" t="s">
        <v>178</v>
      </c>
      <c r="E135" s="249">
        <v>1</v>
      </c>
      <c r="F135" s="250"/>
      <c r="G135" s="251">
        <f>ROUND(E135*F135,2)</f>
        <v>0</v>
      </c>
      <c r="H135" s="250"/>
      <c r="I135" s="251">
        <f>ROUND(E135*H135,2)</f>
        <v>0</v>
      </c>
      <c r="J135" s="250"/>
      <c r="K135" s="251">
        <f>ROUND(E135*J135,2)</f>
        <v>0</v>
      </c>
      <c r="L135" s="251">
        <v>21</v>
      </c>
      <c r="M135" s="251">
        <f>G135*(1+L135/100)</f>
        <v>0</v>
      </c>
      <c r="N135" s="249">
        <v>2.5919999999999999E-2</v>
      </c>
      <c r="O135" s="249">
        <f>ROUND(E135*N135,2)</f>
        <v>0.03</v>
      </c>
      <c r="P135" s="249">
        <v>0</v>
      </c>
      <c r="Q135" s="249">
        <f>ROUND(E135*P135,2)</f>
        <v>0</v>
      </c>
      <c r="R135" s="251" t="s">
        <v>179</v>
      </c>
      <c r="S135" s="251" t="s">
        <v>128</v>
      </c>
      <c r="T135" s="252" t="s">
        <v>128</v>
      </c>
      <c r="U135" s="225">
        <v>0.876</v>
      </c>
      <c r="V135" s="225">
        <f>ROUND(E135*U135,2)</f>
        <v>0.88</v>
      </c>
      <c r="W135" s="225"/>
      <c r="X135" s="225" t="s">
        <v>134</v>
      </c>
      <c r="Y135" s="225" t="s">
        <v>115</v>
      </c>
      <c r="Z135" s="215"/>
      <c r="AA135" s="215"/>
      <c r="AB135" s="215"/>
      <c r="AC135" s="215"/>
      <c r="AD135" s="215"/>
      <c r="AE135" s="215"/>
      <c r="AF135" s="215"/>
      <c r="AG135" s="215" t="s">
        <v>135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ht="33.75" outlineLevel="1" x14ac:dyDescent="0.2">
      <c r="A136" s="246">
        <v>54</v>
      </c>
      <c r="B136" s="247" t="s">
        <v>293</v>
      </c>
      <c r="C136" s="258" t="s">
        <v>294</v>
      </c>
      <c r="D136" s="248" t="s">
        <v>178</v>
      </c>
      <c r="E136" s="249">
        <v>1</v>
      </c>
      <c r="F136" s="250"/>
      <c r="G136" s="251">
        <f>ROUND(E136*F136,2)</f>
        <v>0</v>
      </c>
      <c r="H136" s="250"/>
      <c r="I136" s="251">
        <f>ROUND(E136*H136,2)</f>
        <v>0</v>
      </c>
      <c r="J136" s="250"/>
      <c r="K136" s="251">
        <f>ROUND(E136*J136,2)</f>
        <v>0</v>
      </c>
      <c r="L136" s="251">
        <v>21</v>
      </c>
      <c r="M136" s="251">
        <f>G136*(1+L136/100)</f>
        <v>0</v>
      </c>
      <c r="N136" s="249">
        <v>3.024E-2</v>
      </c>
      <c r="O136" s="249">
        <f>ROUND(E136*N136,2)</f>
        <v>0.03</v>
      </c>
      <c r="P136" s="249">
        <v>0</v>
      </c>
      <c r="Q136" s="249">
        <f>ROUND(E136*P136,2)</f>
        <v>0</v>
      </c>
      <c r="R136" s="251" t="s">
        <v>179</v>
      </c>
      <c r="S136" s="251" t="s">
        <v>128</v>
      </c>
      <c r="T136" s="252" t="s">
        <v>128</v>
      </c>
      <c r="U136" s="225">
        <v>0.88</v>
      </c>
      <c r="V136" s="225">
        <f>ROUND(E136*U136,2)</f>
        <v>0.88</v>
      </c>
      <c r="W136" s="225"/>
      <c r="X136" s="225" t="s">
        <v>134</v>
      </c>
      <c r="Y136" s="225" t="s">
        <v>115</v>
      </c>
      <c r="Z136" s="215"/>
      <c r="AA136" s="215"/>
      <c r="AB136" s="215"/>
      <c r="AC136" s="215"/>
      <c r="AD136" s="215"/>
      <c r="AE136" s="215"/>
      <c r="AF136" s="215"/>
      <c r="AG136" s="215" t="s">
        <v>135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ht="33.75" outlineLevel="1" x14ac:dyDescent="0.2">
      <c r="A137" s="246">
        <v>55</v>
      </c>
      <c r="B137" s="247" t="s">
        <v>295</v>
      </c>
      <c r="C137" s="258" t="s">
        <v>296</v>
      </c>
      <c r="D137" s="248" t="s">
        <v>178</v>
      </c>
      <c r="E137" s="249">
        <v>1</v>
      </c>
      <c r="F137" s="250"/>
      <c r="G137" s="251">
        <f>ROUND(E137*F137,2)</f>
        <v>0</v>
      </c>
      <c r="H137" s="250"/>
      <c r="I137" s="251">
        <f>ROUND(E137*H137,2)</f>
        <v>0</v>
      </c>
      <c r="J137" s="250"/>
      <c r="K137" s="251">
        <f>ROUND(E137*J137,2)</f>
        <v>0</v>
      </c>
      <c r="L137" s="251">
        <v>21</v>
      </c>
      <c r="M137" s="251">
        <f>G137*(1+L137/100)</f>
        <v>0</v>
      </c>
      <c r="N137" s="249">
        <v>3.456E-2</v>
      </c>
      <c r="O137" s="249">
        <f>ROUND(E137*N137,2)</f>
        <v>0.03</v>
      </c>
      <c r="P137" s="249">
        <v>0</v>
      </c>
      <c r="Q137" s="249">
        <f>ROUND(E137*P137,2)</f>
        <v>0</v>
      </c>
      <c r="R137" s="251" t="s">
        <v>179</v>
      </c>
      <c r="S137" s="251" t="s">
        <v>128</v>
      </c>
      <c r="T137" s="252" t="s">
        <v>128</v>
      </c>
      <c r="U137" s="225">
        <v>0.99099999999999999</v>
      </c>
      <c r="V137" s="225">
        <f>ROUND(E137*U137,2)</f>
        <v>0.99</v>
      </c>
      <c r="W137" s="225"/>
      <c r="X137" s="225" t="s">
        <v>134</v>
      </c>
      <c r="Y137" s="225" t="s">
        <v>115</v>
      </c>
      <c r="Z137" s="215"/>
      <c r="AA137" s="215"/>
      <c r="AB137" s="215"/>
      <c r="AC137" s="215"/>
      <c r="AD137" s="215"/>
      <c r="AE137" s="215"/>
      <c r="AF137" s="215"/>
      <c r="AG137" s="215" t="s">
        <v>135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ht="33.75" outlineLevel="1" x14ac:dyDescent="0.2">
      <c r="A138" s="246">
        <v>56</v>
      </c>
      <c r="B138" s="247" t="s">
        <v>297</v>
      </c>
      <c r="C138" s="258" t="s">
        <v>298</v>
      </c>
      <c r="D138" s="248" t="s">
        <v>178</v>
      </c>
      <c r="E138" s="249">
        <v>1</v>
      </c>
      <c r="F138" s="250"/>
      <c r="G138" s="251">
        <f>ROUND(E138*F138,2)</f>
        <v>0</v>
      </c>
      <c r="H138" s="250"/>
      <c r="I138" s="251">
        <f>ROUND(E138*H138,2)</f>
        <v>0</v>
      </c>
      <c r="J138" s="250"/>
      <c r="K138" s="251">
        <f>ROUND(E138*J138,2)</f>
        <v>0</v>
      </c>
      <c r="L138" s="251">
        <v>21</v>
      </c>
      <c r="M138" s="251">
        <f>G138*(1+L138/100)</f>
        <v>0</v>
      </c>
      <c r="N138" s="249">
        <v>3.0499999999999999E-2</v>
      </c>
      <c r="O138" s="249">
        <f>ROUND(E138*N138,2)</f>
        <v>0.03</v>
      </c>
      <c r="P138" s="249">
        <v>0</v>
      </c>
      <c r="Q138" s="249">
        <f>ROUND(E138*P138,2)</f>
        <v>0</v>
      </c>
      <c r="R138" s="251" t="s">
        <v>179</v>
      </c>
      <c r="S138" s="251" t="s">
        <v>128</v>
      </c>
      <c r="T138" s="252" t="s">
        <v>128</v>
      </c>
      <c r="U138" s="225">
        <v>0.95299999999999996</v>
      </c>
      <c r="V138" s="225">
        <f>ROUND(E138*U138,2)</f>
        <v>0.95</v>
      </c>
      <c r="W138" s="225"/>
      <c r="X138" s="225" t="s">
        <v>134</v>
      </c>
      <c r="Y138" s="225" t="s">
        <v>115</v>
      </c>
      <c r="Z138" s="215"/>
      <c r="AA138" s="215"/>
      <c r="AB138" s="215"/>
      <c r="AC138" s="215"/>
      <c r="AD138" s="215"/>
      <c r="AE138" s="215"/>
      <c r="AF138" s="215"/>
      <c r="AG138" s="215" t="s">
        <v>135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ht="33.75" outlineLevel="1" x14ac:dyDescent="0.2">
      <c r="A139" s="246">
        <v>57</v>
      </c>
      <c r="B139" s="247" t="s">
        <v>299</v>
      </c>
      <c r="C139" s="258" t="s">
        <v>300</v>
      </c>
      <c r="D139" s="248" t="s">
        <v>178</v>
      </c>
      <c r="E139" s="249">
        <v>1</v>
      </c>
      <c r="F139" s="250"/>
      <c r="G139" s="251">
        <f>ROUND(E139*F139,2)</f>
        <v>0</v>
      </c>
      <c r="H139" s="250"/>
      <c r="I139" s="251">
        <f>ROUND(E139*H139,2)</f>
        <v>0</v>
      </c>
      <c r="J139" s="250"/>
      <c r="K139" s="251">
        <f>ROUND(E139*J139,2)</f>
        <v>0</v>
      </c>
      <c r="L139" s="251">
        <v>21</v>
      </c>
      <c r="M139" s="251">
        <f>G139*(1+L139/100)</f>
        <v>0</v>
      </c>
      <c r="N139" s="249">
        <v>3.6600000000000001E-2</v>
      </c>
      <c r="O139" s="249">
        <f>ROUND(E139*N139,2)</f>
        <v>0.04</v>
      </c>
      <c r="P139" s="249">
        <v>0</v>
      </c>
      <c r="Q139" s="249">
        <f>ROUND(E139*P139,2)</f>
        <v>0</v>
      </c>
      <c r="R139" s="251" t="s">
        <v>179</v>
      </c>
      <c r="S139" s="251" t="s">
        <v>128</v>
      </c>
      <c r="T139" s="252" t="s">
        <v>128</v>
      </c>
      <c r="U139" s="225">
        <v>1</v>
      </c>
      <c r="V139" s="225">
        <f>ROUND(E139*U139,2)</f>
        <v>1</v>
      </c>
      <c r="W139" s="225"/>
      <c r="X139" s="225" t="s">
        <v>134</v>
      </c>
      <c r="Y139" s="225" t="s">
        <v>115</v>
      </c>
      <c r="Z139" s="215"/>
      <c r="AA139" s="215"/>
      <c r="AB139" s="215"/>
      <c r="AC139" s="215"/>
      <c r="AD139" s="215"/>
      <c r="AE139" s="215"/>
      <c r="AF139" s="215"/>
      <c r="AG139" s="215" t="s">
        <v>135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ht="33.75" outlineLevel="1" x14ac:dyDescent="0.2">
      <c r="A140" s="246">
        <v>58</v>
      </c>
      <c r="B140" s="247" t="s">
        <v>301</v>
      </c>
      <c r="C140" s="258" t="s">
        <v>302</v>
      </c>
      <c r="D140" s="248" t="s">
        <v>178</v>
      </c>
      <c r="E140" s="249">
        <v>10</v>
      </c>
      <c r="F140" s="250"/>
      <c r="G140" s="251">
        <f>ROUND(E140*F140,2)</f>
        <v>0</v>
      </c>
      <c r="H140" s="250"/>
      <c r="I140" s="251">
        <f>ROUND(E140*H140,2)</f>
        <v>0</v>
      </c>
      <c r="J140" s="250"/>
      <c r="K140" s="251">
        <f>ROUND(E140*J140,2)</f>
        <v>0</v>
      </c>
      <c r="L140" s="251">
        <v>21</v>
      </c>
      <c r="M140" s="251">
        <f>G140*(1+L140/100)</f>
        <v>0</v>
      </c>
      <c r="N140" s="249">
        <v>4.2700000000000002E-2</v>
      </c>
      <c r="O140" s="249">
        <f>ROUND(E140*N140,2)</f>
        <v>0.43</v>
      </c>
      <c r="P140" s="249">
        <v>0</v>
      </c>
      <c r="Q140" s="249">
        <f>ROUND(E140*P140,2)</f>
        <v>0</v>
      </c>
      <c r="R140" s="251" t="s">
        <v>179</v>
      </c>
      <c r="S140" s="251" t="s">
        <v>128</v>
      </c>
      <c r="T140" s="252" t="s">
        <v>128</v>
      </c>
      <c r="U140" s="225">
        <v>1.008</v>
      </c>
      <c r="V140" s="225">
        <f>ROUND(E140*U140,2)</f>
        <v>10.08</v>
      </c>
      <c r="W140" s="225"/>
      <c r="X140" s="225" t="s">
        <v>134</v>
      </c>
      <c r="Y140" s="225" t="s">
        <v>115</v>
      </c>
      <c r="Z140" s="215"/>
      <c r="AA140" s="215"/>
      <c r="AB140" s="215"/>
      <c r="AC140" s="215"/>
      <c r="AD140" s="215"/>
      <c r="AE140" s="215"/>
      <c r="AF140" s="215"/>
      <c r="AG140" s="215" t="s">
        <v>135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ht="33.75" outlineLevel="1" x14ac:dyDescent="0.2">
      <c r="A141" s="246">
        <v>59</v>
      </c>
      <c r="B141" s="247" t="s">
        <v>303</v>
      </c>
      <c r="C141" s="258" t="s">
        <v>304</v>
      </c>
      <c r="D141" s="248" t="s">
        <v>178</v>
      </c>
      <c r="E141" s="249">
        <v>5</v>
      </c>
      <c r="F141" s="250"/>
      <c r="G141" s="251">
        <f>ROUND(E141*F141,2)</f>
        <v>0</v>
      </c>
      <c r="H141" s="250"/>
      <c r="I141" s="251">
        <f>ROUND(E141*H141,2)</f>
        <v>0</v>
      </c>
      <c r="J141" s="250"/>
      <c r="K141" s="251">
        <f>ROUND(E141*J141,2)</f>
        <v>0</v>
      </c>
      <c r="L141" s="251">
        <v>21</v>
      </c>
      <c r="M141" s="251">
        <f>G141*(1+L141/100)</f>
        <v>0</v>
      </c>
      <c r="N141" s="249">
        <v>4.8800000000000003E-2</v>
      </c>
      <c r="O141" s="249">
        <f>ROUND(E141*N141,2)</f>
        <v>0.24</v>
      </c>
      <c r="P141" s="249">
        <v>0</v>
      </c>
      <c r="Q141" s="249">
        <f>ROUND(E141*P141,2)</f>
        <v>0</v>
      </c>
      <c r="R141" s="251" t="s">
        <v>179</v>
      </c>
      <c r="S141" s="251" t="s">
        <v>128</v>
      </c>
      <c r="T141" s="252" t="s">
        <v>128</v>
      </c>
      <c r="U141" s="225">
        <v>1.127</v>
      </c>
      <c r="V141" s="225">
        <f>ROUND(E141*U141,2)</f>
        <v>5.64</v>
      </c>
      <c r="W141" s="225"/>
      <c r="X141" s="225" t="s">
        <v>134</v>
      </c>
      <c r="Y141" s="225" t="s">
        <v>115</v>
      </c>
      <c r="Z141" s="215"/>
      <c r="AA141" s="215"/>
      <c r="AB141" s="215"/>
      <c r="AC141" s="215"/>
      <c r="AD141" s="215"/>
      <c r="AE141" s="215"/>
      <c r="AF141" s="215"/>
      <c r="AG141" s="215" t="s">
        <v>135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ht="33.75" outlineLevel="1" x14ac:dyDescent="0.2">
      <c r="A142" s="246">
        <v>60</v>
      </c>
      <c r="B142" s="247" t="s">
        <v>305</v>
      </c>
      <c r="C142" s="258" t="s">
        <v>306</v>
      </c>
      <c r="D142" s="248" t="s">
        <v>178</v>
      </c>
      <c r="E142" s="249">
        <v>1</v>
      </c>
      <c r="F142" s="250"/>
      <c r="G142" s="251">
        <f>ROUND(E142*F142,2)</f>
        <v>0</v>
      </c>
      <c r="H142" s="250"/>
      <c r="I142" s="251">
        <f>ROUND(E142*H142,2)</f>
        <v>0</v>
      </c>
      <c r="J142" s="250"/>
      <c r="K142" s="251">
        <f>ROUND(E142*J142,2)</f>
        <v>0</v>
      </c>
      <c r="L142" s="251">
        <v>21</v>
      </c>
      <c r="M142" s="251">
        <f>G142*(1+L142/100)</f>
        <v>0</v>
      </c>
      <c r="N142" s="249">
        <v>5.4899999999999997E-2</v>
      </c>
      <c r="O142" s="249">
        <f>ROUND(E142*N142,2)</f>
        <v>0.05</v>
      </c>
      <c r="P142" s="249">
        <v>0</v>
      </c>
      <c r="Q142" s="249">
        <f>ROUND(E142*P142,2)</f>
        <v>0</v>
      </c>
      <c r="R142" s="251" t="s">
        <v>179</v>
      </c>
      <c r="S142" s="251" t="s">
        <v>128</v>
      </c>
      <c r="T142" s="252" t="s">
        <v>128</v>
      </c>
      <c r="U142" s="225">
        <v>1.1835</v>
      </c>
      <c r="V142" s="225">
        <f>ROUND(E142*U142,2)</f>
        <v>1.18</v>
      </c>
      <c r="W142" s="225"/>
      <c r="X142" s="225" t="s">
        <v>134</v>
      </c>
      <c r="Y142" s="225" t="s">
        <v>115</v>
      </c>
      <c r="Z142" s="215"/>
      <c r="AA142" s="215"/>
      <c r="AB142" s="215"/>
      <c r="AC142" s="215"/>
      <c r="AD142" s="215"/>
      <c r="AE142" s="215"/>
      <c r="AF142" s="215"/>
      <c r="AG142" s="215" t="s">
        <v>135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ht="33.75" outlineLevel="1" x14ac:dyDescent="0.2">
      <c r="A143" s="246">
        <v>61</v>
      </c>
      <c r="B143" s="247" t="s">
        <v>307</v>
      </c>
      <c r="C143" s="258" t="s">
        <v>308</v>
      </c>
      <c r="D143" s="248" t="s">
        <v>178</v>
      </c>
      <c r="E143" s="249">
        <v>1</v>
      </c>
      <c r="F143" s="250"/>
      <c r="G143" s="251">
        <f>ROUND(E143*F143,2)</f>
        <v>0</v>
      </c>
      <c r="H143" s="250"/>
      <c r="I143" s="251">
        <f>ROUND(E143*H143,2)</f>
        <v>0</v>
      </c>
      <c r="J143" s="250"/>
      <c r="K143" s="251">
        <f>ROUND(E143*J143,2)</f>
        <v>0</v>
      </c>
      <c r="L143" s="251">
        <v>21</v>
      </c>
      <c r="M143" s="251">
        <f>G143*(1+L143/100)</f>
        <v>0</v>
      </c>
      <c r="N143" s="249">
        <v>4.3560000000000001E-2</v>
      </c>
      <c r="O143" s="249">
        <f>ROUND(E143*N143,2)</f>
        <v>0.04</v>
      </c>
      <c r="P143" s="249">
        <v>0</v>
      </c>
      <c r="Q143" s="249">
        <f>ROUND(E143*P143,2)</f>
        <v>0</v>
      </c>
      <c r="R143" s="251" t="s">
        <v>179</v>
      </c>
      <c r="S143" s="251" t="s">
        <v>128</v>
      </c>
      <c r="T143" s="252" t="s">
        <v>128</v>
      </c>
      <c r="U143" s="225">
        <v>1</v>
      </c>
      <c r="V143" s="225">
        <f>ROUND(E143*U143,2)</f>
        <v>1</v>
      </c>
      <c r="W143" s="225"/>
      <c r="X143" s="225" t="s">
        <v>134</v>
      </c>
      <c r="Y143" s="225" t="s">
        <v>115</v>
      </c>
      <c r="Z143" s="215"/>
      <c r="AA143" s="215"/>
      <c r="AB143" s="215"/>
      <c r="AC143" s="215"/>
      <c r="AD143" s="215"/>
      <c r="AE143" s="215"/>
      <c r="AF143" s="215"/>
      <c r="AG143" s="215" t="s">
        <v>135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ht="33.75" outlineLevel="1" x14ac:dyDescent="0.2">
      <c r="A144" s="246">
        <v>62</v>
      </c>
      <c r="B144" s="247" t="s">
        <v>309</v>
      </c>
      <c r="C144" s="258" t="s">
        <v>310</v>
      </c>
      <c r="D144" s="248" t="s">
        <v>178</v>
      </c>
      <c r="E144" s="249">
        <v>1</v>
      </c>
      <c r="F144" s="250"/>
      <c r="G144" s="251">
        <f>ROUND(E144*F144,2)</f>
        <v>0</v>
      </c>
      <c r="H144" s="250"/>
      <c r="I144" s="251">
        <f>ROUND(E144*H144,2)</f>
        <v>0</v>
      </c>
      <c r="J144" s="250"/>
      <c r="K144" s="251">
        <f>ROUND(E144*J144,2)</f>
        <v>0</v>
      </c>
      <c r="L144" s="251">
        <v>21</v>
      </c>
      <c r="M144" s="251">
        <f>G144*(1+L144/100)</f>
        <v>0</v>
      </c>
      <c r="N144" s="249">
        <v>5.808E-2</v>
      </c>
      <c r="O144" s="249">
        <f>ROUND(E144*N144,2)</f>
        <v>0.06</v>
      </c>
      <c r="P144" s="249">
        <v>0</v>
      </c>
      <c r="Q144" s="249">
        <f>ROUND(E144*P144,2)</f>
        <v>0</v>
      </c>
      <c r="R144" s="251" t="s">
        <v>179</v>
      </c>
      <c r="S144" s="251" t="s">
        <v>128</v>
      </c>
      <c r="T144" s="252" t="s">
        <v>128</v>
      </c>
      <c r="U144" s="225">
        <v>1.127</v>
      </c>
      <c r="V144" s="225">
        <f>ROUND(E144*U144,2)</f>
        <v>1.1299999999999999</v>
      </c>
      <c r="W144" s="225"/>
      <c r="X144" s="225" t="s">
        <v>134</v>
      </c>
      <c r="Y144" s="225" t="s">
        <v>115</v>
      </c>
      <c r="Z144" s="215"/>
      <c r="AA144" s="215"/>
      <c r="AB144" s="215"/>
      <c r="AC144" s="215"/>
      <c r="AD144" s="215"/>
      <c r="AE144" s="215"/>
      <c r="AF144" s="215"/>
      <c r="AG144" s="215" t="s">
        <v>135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ht="33.75" outlineLevel="1" x14ac:dyDescent="0.2">
      <c r="A145" s="246">
        <v>63</v>
      </c>
      <c r="B145" s="247" t="s">
        <v>311</v>
      </c>
      <c r="C145" s="258" t="s">
        <v>312</v>
      </c>
      <c r="D145" s="248" t="s">
        <v>178</v>
      </c>
      <c r="E145" s="249">
        <v>1</v>
      </c>
      <c r="F145" s="250"/>
      <c r="G145" s="251">
        <f>ROUND(E145*F145,2)</f>
        <v>0</v>
      </c>
      <c r="H145" s="250"/>
      <c r="I145" s="251">
        <f>ROUND(E145*H145,2)</f>
        <v>0</v>
      </c>
      <c r="J145" s="250"/>
      <c r="K145" s="251">
        <f>ROUND(E145*J145,2)</f>
        <v>0</v>
      </c>
      <c r="L145" s="251">
        <v>21</v>
      </c>
      <c r="M145" s="251">
        <f>G145*(1+L145/100)</f>
        <v>0</v>
      </c>
      <c r="N145" s="249">
        <v>5.6300000000000003E-2</v>
      </c>
      <c r="O145" s="249">
        <f>ROUND(E145*N145,2)</f>
        <v>0.06</v>
      </c>
      <c r="P145" s="249">
        <v>0</v>
      </c>
      <c r="Q145" s="249">
        <f>ROUND(E145*P145,2)</f>
        <v>0</v>
      </c>
      <c r="R145" s="251" t="s">
        <v>179</v>
      </c>
      <c r="S145" s="251" t="s">
        <v>128</v>
      </c>
      <c r="T145" s="252" t="s">
        <v>128</v>
      </c>
      <c r="U145" s="225">
        <v>0.99199999999999999</v>
      </c>
      <c r="V145" s="225">
        <f>ROUND(E145*U145,2)</f>
        <v>0.99</v>
      </c>
      <c r="W145" s="225"/>
      <c r="X145" s="225" t="s">
        <v>134</v>
      </c>
      <c r="Y145" s="225" t="s">
        <v>115</v>
      </c>
      <c r="Z145" s="215"/>
      <c r="AA145" s="215"/>
      <c r="AB145" s="215"/>
      <c r="AC145" s="215"/>
      <c r="AD145" s="215"/>
      <c r="AE145" s="215"/>
      <c r="AF145" s="215"/>
      <c r="AG145" s="215" t="s">
        <v>135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ht="33.75" outlineLevel="1" x14ac:dyDescent="0.2">
      <c r="A146" s="246">
        <v>64</v>
      </c>
      <c r="B146" s="247" t="s">
        <v>313</v>
      </c>
      <c r="C146" s="258" t="s">
        <v>314</v>
      </c>
      <c r="D146" s="248" t="s">
        <v>178</v>
      </c>
      <c r="E146" s="249">
        <v>1</v>
      </c>
      <c r="F146" s="250"/>
      <c r="G146" s="251">
        <f>ROUND(E146*F146,2)</f>
        <v>0</v>
      </c>
      <c r="H146" s="250"/>
      <c r="I146" s="251">
        <f>ROUND(E146*H146,2)</f>
        <v>0</v>
      </c>
      <c r="J146" s="250"/>
      <c r="K146" s="251">
        <f>ROUND(E146*J146,2)</f>
        <v>0</v>
      </c>
      <c r="L146" s="251">
        <v>21</v>
      </c>
      <c r="M146" s="251">
        <f>G146*(1+L146/100)</f>
        <v>0</v>
      </c>
      <c r="N146" s="249">
        <v>6.1929999999999999E-2</v>
      </c>
      <c r="O146" s="249">
        <f>ROUND(E146*N146,2)</f>
        <v>0.06</v>
      </c>
      <c r="P146" s="249">
        <v>0</v>
      </c>
      <c r="Q146" s="249">
        <f>ROUND(E146*P146,2)</f>
        <v>0</v>
      </c>
      <c r="R146" s="251" t="s">
        <v>179</v>
      </c>
      <c r="S146" s="251" t="s">
        <v>128</v>
      </c>
      <c r="T146" s="252" t="s">
        <v>128</v>
      </c>
      <c r="U146" s="225">
        <v>0.999</v>
      </c>
      <c r="V146" s="225">
        <f>ROUND(E146*U146,2)</f>
        <v>1</v>
      </c>
      <c r="W146" s="225"/>
      <c r="X146" s="225" t="s">
        <v>134</v>
      </c>
      <c r="Y146" s="225" t="s">
        <v>115</v>
      </c>
      <c r="Z146" s="215"/>
      <c r="AA146" s="215"/>
      <c r="AB146" s="215"/>
      <c r="AC146" s="215"/>
      <c r="AD146" s="215"/>
      <c r="AE146" s="215"/>
      <c r="AF146" s="215"/>
      <c r="AG146" s="215" t="s">
        <v>135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46">
        <v>65</v>
      </c>
      <c r="B147" s="247" t="s">
        <v>315</v>
      </c>
      <c r="C147" s="258" t="s">
        <v>316</v>
      </c>
      <c r="D147" s="248" t="s">
        <v>178</v>
      </c>
      <c r="E147" s="249">
        <v>14</v>
      </c>
      <c r="F147" s="250"/>
      <c r="G147" s="251">
        <f>ROUND(E147*F147,2)</f>
        <v>0</v>
      </c>
      <c r="H147" s="250"/>
      <c r="I147" s="251">
        <f>ROUND(E147*H147,2)</f>
        <v>0</v>
      </c>
      <c r="J147" s="250"/>
      <c r="K147" s="251">
        <f>ROUND(E147*J147,2)</f>
        <v>0</v>
      </c>
      <c r="L147" s="251">
        <v>21</v>
      </c>
      <c r="M147" s="251">
        <f>G147*(1+L147/100)</f>
        <v>0</v>
      </c>
      <c r="N147" s="249">
        <v>0</v>
      </c>
      <c r="O147" s="249">
        <f>ROUND(E147*N147,2)</f>
        <v>0</v>
      </c>
      <c r="P147" s="249">
        <v>0</v>
      </c>
      <c r="Q147" s="249">
        <f>ROUND(E147*P147,2)</f>
        <v>0</v>
      </c>
      <c r="R147" s="251" t="s">
        <v>179</v>
      </c>
      <c r="S147" s="251" t="s">
        <v>128</v>
      </c>
      <c r="T147" s="252" t="s">
        <v>128</v>
      </c>
      <c r="U147" s="225">
        <v>0.33500000000000002</v>
      </c>
      <c r="V147" s="225">
        <f>ROUND(E147*U147,2)</f>
        <v>4.6900000000000004</v>
      </c>
      <c r="W147" s="225"/>
      <c r="X147" s="225" t="s">
        <v>134</v>
      </c>
      <c r="Y147" s="225" t="s">
        <v>115</v>
      </c>
      <c r="Z147" s="215"/>
      <c r="AA147" s="215"/>
      <c r="AB147" s="215"/>
      <c r="AC147" s="215"/>
      <c r="AD147" s="215"/>
      <c r="AE147" s="215"/>
      <c r="AF147" s="215"/>
      <c r="AG147" s="215" t="s">
        <v>180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46">
        <v>66</v>
      </c>
      <c r="B148" s="247" t="s">
        <v>317</v>
      </c>
      <c r="C148" s="258" t="s">
        <v>318</v>
      </c>
      <c r="D148" s="248" t="s">
        <v>178</v>
      </c>
      <c r="E148" s="249">
        <v>33</v>
      </c>
      <c r="F148" s="250"/>
      <c r="G148" s="251">
        <f>ROUND(E148*F148,2)</f>
        <v>0</v>
      </c>
      <c r="H148" s="250"/>
      <c r="I148" s="251">
        <f>ROUND(E148*H148,2)</f>
        <v>0</v>
      </c>
      <c r="J148" s="250"/>
      <c r="K148" s="251">
        <f>ROUND(E148*J148,2)</f>
        <v>0</v>
      </c>
      <c r="L148" s="251">
        <v>21</v>
      </c>
      <c r="M148" s="251">
        <f>G148*(1+L148/100)</f>
        <v>0</v>
      </c>
      <c r="N148" s="249">
        <v>0</v>
      </c>
      <c r="O148" s="249">
        <f>ROUND(E148*N148,2)</f>
        <v>0</v>
      </c>
      <c r="P148" s="249">
        <v>0</v>
      </c>
      <c r="Q148" s="249">
        <f>ROUND(E148*P148,2)</f>
        <v>0</v>
      </c>
      <c r="R148" s="251" t="s">
        <v>179</v>
      </c>
      <c r="S148" s="251" t="s">
        <v>128</v>
      </c>
      <c r="T148" s="252" t="s">
        <v>128</v>
      </c>
      <c r="U148" s="225">
        <v>0.61699999999999999</v>
      </c>
      <c r="V148" s="225">
        <f>ROUND(E148*U148,2)</f>
        <v>20.36</v>
      </c>
      <c r="W148" s="225"/>
      <c r="X148" s="225" t="s">
        <v>134</v>
      </c>
      <c r="Y148" s="225" t="s">
        <v>115</v>
      </c>
      <c r="Z148" s="215"/>
      <c r="AA148" s="215"/>
      <c r="AB148" s="215"/>
      <c r="AC148" s="215"/>
      <c r="AD148" s="215"/>
      <c r="AE148" s="215"/>
      <c r="AF148" s="215"/>
      <c r="AG148" s="215" t="s">
        <v>180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ht="22.5" outlineLevel="1" x14ac:dyDescent="0.2">
      <c r="A149" s="246">
        <v>67</v>
      </c>
      <c r="B149" s="247" t="s">
        <v>319</v>
      </c>
      <c r="C149" s="258" t="s">
        <v>320</v>
      </c>
      <c r="D149" s="248" t="s">
        <v>178</v>
      </c>
      <c r="E149" s="249">
        <v>45</v>
      </c>
      <c r="F149" s="250"/>
      <c r="G149" s="251">
        <f>ROUND(E149*F149,2)</f>
        <v>0</v>
      </c>
      <c r="H149" s="250"/>
      <c r="I149" s="251">
        <f>ROUND(E149*H149,2)</f>
        <v>0</v>
      </c>
      <c r="J149" s="250"/>
      <c r="K149" s="251">
        <f>ROUND(E149*J149,2)</f>
        <v>0</v>
      </c>
      <c r="L149" s="251">
        <v>21</v>
      </c>
      <c r="M149" s="251">
        <f>G149*(1+L149/100)</f>
        <v>0</v>
      </c>
      <c r="N149" s="249">
        <v>0</v>
      </c>
      <c r="O149" s="249">
        <f>ROUND(E149*N149,2)</f>
        <v>0</v>
      </c>
      <c r="P149" s="249">
        <v>0</v>
      </c>
      <c r="Q149" s="249">
        <f>ROUND(E149*P149,2)</f>
        <v>0</v>
      </c>
      <c r="R149" s="251" t="s">
        <v>179</v>
      </c>
      <c r="S149" s="251" t="s">
        <v>128</v>
      </c>
      <c r="T149" s="252" t="s">
        <v>128</v>
      </c>
      <c r="U149" s="225">
        <v>0.86799999999999999</v>
      </c>
      <c r="V149" s="225">
        <f>ROUND(E149*U149,2)</f>
        <v>39.06</v>
      </c>
      <c r="W149" s="225"/>
      <c r="X149" s="225" t="s">
        <v>134</v>
      </c>
      <c r="Y149" s="225" t="s">
        <v>115</v>
      </c>
      <c r="Z149" s="215"/>
      <c r="AA149" s="215"/>
      <c r="AB149" s="215"/>
      <c r="AC149" s="215"/>
      <c r="AD149" s="215"/>
      <c r="AE149" s="215"/>
      <c r="AF149" s="215"/>
      <c r="AG149" s="215" t="s">
        <v>180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ht="22.5" outlineLevel="1" x14ac:dyDescent="0.2">
      <c r="A150" s="246">
        <v>68</v>
      </c>
      <c r="B150" s="247" t="s">
        <v>321</v>
      </c>
      <c r="C150" s="258" t="s">
        <v>322</v>
      </c>
      <c r="D150" s="248" t="s">
        <v>178</v>
      </c>
      <c r="E150" s="249">
        <v>2</v>
      </c>
      <c r="F150" s="250"/>
      <c r="G150" s="251">
        <f>ROUND(E150*F150,2)</f>
        <v>0</v>
      </c>
      <c r="H150" s="250"/>
      <c r="I150" s="251">
        <f>ROUND(E150*H150,2)</f>
        <v>0</v>
      </c>
      <c r="J150" s="250"/>
      <c r="K150" s="251">
        <f>ROUND(E150*J150,2)</f>
        <v>0</v>
      </c>
      <c r="L150" s="251">
        <v>21</v>
      </c>
      <c r="M150" s="251">
        <f>G150*(1+L150/100)</f>
        <v>0</v>
      </c>
      <c r="N150" s="249">
        <v>0</v>
      </c>
      <c r="O150" s="249">
        <f>ROUND(E150*N150,2)</f>
        <v>0</v>
      </c>
      <c r="P150" s="249">
        <v>0</v>
      </c>
      <c r="Q150" s="249">
        <f>ROUND(E150*P150,2)</f>
        <v>0</v>
      </c>
      <c r="R150" s="251" t="s">
        <v>179</v>
      </c>
      <c r="S150" s="251" t="s">
        <v>128</v>
      </c>
      <c r="T150" s="252" t="s">
        <v>128</v>
      </c>
      <c r="U150" s="225">
        <v>1.0009999999999999</v>
      </c>
      <c r="V150" s="225">
        <f>ROUND(E150*U150,2)</f>
        <v>2</v>
      </c>
      <c r="W150" s="225"/>
      <c r="X150" s="225" t="s">
        <v>134</v>
      </c>
      <c r="Y150" s="225" t="s">
        <v>115</v>
      </c>
      <c r="Z150" s="215"/>
      <c r="AA150" s="215"/>
      <c r="AB150" s="215"/>
      <c r="AC150" s="215"/>
      <c r="AD150" s="215"/>
      <c r="AE150" s="215"/>
      <c r="AF150" s="215"/>
      <c r="AG150" s="215" t="s">
        <v>180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39">
        <v>69</v>
      </c>
      <c r="B151" s="240" t="s">
        <v>323</v>
      </c>
      <c r="C151" s="259" t="s">
        <v>324</v>
      </c>
      <c r="D151" s="241" t="s">
        <v>178</v>
      </c>
      <c r="E151" s="242">
        <v>1</v>
      </c>
      <c r="F151" s="243"/>
      <c r="G151" s="244">
        <f>ROUND(E151*F151,2)</f>
        <v>0</v>
      </c>
      <c r="H151" s="243"/>
      <c r="I151" s="244">
        <f>ROUND(E151*H151,2)</f>
        <v>0</v>
      </c>
      <c r="J151" s="243"/>
      <c r="K151" s="244">
        <f>ROUND(E151*J151,2)</f>
        <v>0</v>
      </c>
      <c r="L151" s="244">
        <v>21</v>
      </c>
      <c r="M151" s="244">
        <f>G151*(1+L151/100)</f>
        <v>0</v>
      </c>
      <c r="N151" s="242">
        <v>1.0800000000000001E-2</v>
      </c>
      <c r="O151" s="242">
        <f>ROUND(E151*N151,2)</f>
        <v>0.01</v>
      </c>
      <c r="P151" s="242">
        <v>0</v>
      </c>
      <c r="Q151" s="242">
        <f>ROUND(E151*P151,2)</f>
        <v>0</v>
      </c>
      <c r="R151" s="244"/>
      <c r="S151" s="244" t="s">
        <v>113</v>
      </c>
      <c r="T151" s="245" t="s">
        <v>123</v>
      </c>
      <c r="U151" s="225">
        <v>0.84799999999999998</v>
      </c>
      <c r="V151" s="225">
        <f>ROUND(E151*U151,2)</f>
        <v>0.85</v>
      </c>
      <c r="W151" s="225"/>
      <c r="X151" s="225" t="s">
        <v>134</v>
      </c>
      <c r="Y151" s="225" t="s">
        <v>115</v>
      </c>
      <c r="Z151" s="215"/>
      <c r="AA151" s="215"/>
      <c r="AB151" s="215"/>
      <c r="AC151" s="215"/>
      <c r="AD151" s="215"/>
      <c r="AE151" s="215"/>
      <c r="AF151" s="215"/>
      <c r="AG151" s="215" t="s">
        <v>135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ht="22.5" outlineLevel="2" x14ac:dyDescent="0.2">
      <c r="A152" s="222"/>
      <c r="B152" s="223"/>
      <c r="C152" s="260" t="s">
        <v>325</v>
      </c>
      <c r="D152" s="254"/>
      <c r="E152" s="254"/>
      <c r="F152" s="254"/>
      <c r="G152" s="254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5"/>
      <c r="AA152" s="215"/>
      <c r="AB152" s="215"/>
      <c r="AC152" s="215"/>
      <c r="AD152" s="215"/>
      <c r="AE152" s="215"/>
      <c r="AF152" s="215"/>
      <c r="AG152" s="215" t="s">
        <v>137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53" t="str">
        <f>C152</f>
        <v>Těleso otopné des.  se spodním levým připojením typ 11 v. 600mm d. 500mm; hl. 63mm; max 110°C; PN10; 2x1/2" připojovací závit; rozteč 50mm</v>
      </c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39">
        <v>70</v>
      </c>
      <c r="B153" s="240" t="s">
        <v>326</v>
      </c>
      <c r="C153" s="259" t="s">
        <v>327</v>
      </c>
      <c r="D153" s="241" t="s">
        <v>178</v>
      </c>
      <c r="E153" s="242">
        <v>2</v>
      </c>
      <c r="F153" s="243"/>
      <c r="G153" s="244">
        <f>ROUND(E153*F153,2)</f>
        <v>0</v>
      </c>
      <c r="H153" s="243"/>
      <c r="I153" s="244">
        <f>ROUND(E153*H153,2)</f>
        <v>0</v>
      </c>
      <c r="J153" s="243"/>
      <c r="K153" s="244">
        <f>ROUND(E153*J153,2)</f>
        <v>0</v>
      </c>
      <c r="L153" s="244">
        <v>21</v>
      </c>
      <c r="M153" s="244">
        <f>G153*(1+L153/100)</f>
        <v>0</v>
      </c>
      <c r="N153" s="242">
        <v>3.456E-2</v>
      </c>
      <c r="O153" s="242">
        <f>ROUND(E153*N153,2)</f>
        <v>7.0000000000000007E-2</v>
      </c>
      <c r="P153" s="242">
        <v>0</v>
      </c>
      <c r="Q153" s="242">
        <f>ROUND(E153*P153,2)</f>
        <v>0</v>
      </c>
      <c r="R153" s="244"/>
      <c r="S153" s="244" t="s">
        <v>113</v>
      </c>
      <c r="T153" s="245" t="s">
        <v>123</v>
      </c>
      <c r="U153" s="225">
        <v>0.99</v>
      </c>
      <c r="V153" s="225">
        <f>ROUND(E153*U153,2)</f>
        <v>1.98</v>
      </c>
      <c r="W153" s="225"/>
      <c r="X153" s="225" t="s">
        <v>134</v>
      </c>
      <c r="Y153" s="225" t="s">
        <v>115</v>
      </c>
      <c r="Z153" s="215"/>
      <c r="AA153" s="215"/>
      <c r="AB153" s="215"/>
      <c r="AC153" s="215"/>
      <c r="AD153" s="215"/>
      <c r="AE153" s="215"/>
      <c r="AF153" s="215"/>
      <c r="AG153" s="215" t="s">
        <v>135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ht="22.5" outlineLevel="2" x14ac:dyDescent="0.2">
      <c r="A154" s="222"/>
      <c r="B154" s="223"/>
      <c r="C154" s="260" t="s">
        <v>328</v>
      </c>
      <c r="D154" s="254"/>
      <c r="E154" s="254"/>
      <c r="F154" s="254"/>
      <c r="G154" s="254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5"/>
      <c r="AA154" s="215"/>
      <c r="AB154" s="215"/>
      <c r="AC154" s="215"/>
      <c r="AD154" s="215"/>
      <c r="AE154" s="215"/>
      <c r="AF154" s="215"/>
      <c r="AG154" s="215" t="s">
        <v>137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53" t="str">
        <f>C154</f>
        <v>Těleso otopné des.  se spodním levým připojením typ 11 v. 600mm d. 1600mm; hl. 63mm; max 110°C; PN10; 2x1/2" připojovací závit; rozteč 50mm</v>
      </c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39">
        <v>71</v>
      </c>
      <c r="B155" s="240" t="s">
        <v>329</v>
      </c>
      <c r="C155" s="259" t="s">
        <v>330</v>
      </c>
      <c r="D155" s="241" t="s">
        <v>178</v>
      </c>
      <c r="E155" s="242">
        <v>5</v>
      </c>
      <c r="F155" s="243"/>
      <c r="G155" s="244">
        <f>ROUND(E155*F155,2)</f>
        <v>0</v>
      </c>
      <c r="H155" s="243"/>
      <c r="I155" s="244">
        <f>ROUND(E155*H155,2)</f>
        <v>0</v>
      </c>
      <c r="J155" s="243"/>
      <c r="K155" s="244">
        <f>ROUND(E155*J155,2)</f>
        <v>0</v>
      </c>
      <c r="L155" s="244">
        <v>21</v>
      </c>
      <c r="M155" s="244">
        <f>G155*(1+L155/100)</f>
        <v>0</v>
      </c>
      <c r="N155" s="242">
        <v>4.2700000000000002E-2</v>
      </c>
      <c r="O155" s="242">
        <f>ROUND(E155*N155,2)</f>
        <v>0.21</v>
      </c>
      <c r="P155" s="242">
        <v>0</v>
      </c>
      <c r="Q155" s="242">
        <f>ROUND(E155*P155,2)</f>
        <v>0</v>
      </c>
      <c r="R155" s="244"/>
      <c r="S155" s="244" t="s">
        <v>113</v>
      </c>
      <c r="T155" s="245" t="s">
        <v>123</v>
      </c>
      <c r="U155" s="225">
        <v>1.008</v>
      </c>
      <c r="V155" s="225">
        <f>ROUND(E155*U155,2)</f>
        <v>5.04</v>
      </c>
      <c r="W155" s="225"/>
      <c r="X155" s="225" t="s">
        <v>134</v>
      </c>
      <c r="Y155" s="225" t="s">
        <v>115</v>
      </c>
      <c r="Z155" s="215"/>
      <c r="AA155" s="215"/>
      <c r="AB155" s="215"/>
      <c r="AC155" s="215"/>
      <c r="AD155" s="215"/>
      <c r="AE155" s="215"/>
      <c r="AF155" s="215"/>
      <c r="AG155" s="215" t="s">
        <v>135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ht="22.5" outlineLevel="2" x14ac:dyDescent="0.2">
      <c r="A156" s="222"/>
      <c r="B156" s="223"/>
      <c r="C156" s="260" t="s">
        <v>331</v>
      </c>
      <c r="D156" s="254"/>
      <c r="E156" s="254"/>
      <c r="F156" s="254"/>
      <c r="G156" s="254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5"/>
      <c r="AA156" s="215"/>
      <c r="AB156" s="215"/>
      <c r="AC156" s="215"/>
      <c r="AD156" s="215"/>
      <c r="AE156" s="215"/>
      <c r="AF156" s="215"/>
      <c r="AG156" s="215" t="s">
        <v>137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53" t="str">
        <f>C156</f>
        <v>Těleso otopné des.  se spodním levým připojením typ 21 v. 600mm d. 1400mm; hl. 67mm; max 110°C; PN10; 2x1/2" připojovací závit; rozteč 50mm</v>
      </c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39">
        <v>72</v>
      </c>
      <c r="B157" s="240" t="s">
        <v>332</v>
      </c>
      <c r="C157" s="259" t="s">
        <v>333</v>
      </c>
      <c r="D157" s="241" t="s">
        <v>178</v>
      </c>
      <c r="E157" s="242">
        <v>4</v>
      </c>
      <c r="F157" s="243"/>
      <c r="G157" s="244">
        <f>ROUND(E157*F157,2)</f>
        <v>0</v>
      </c>
      <c r="H157" s="243"/>
      <c r="I157" s="244">
        <f>ROUND(E157*H157,2)</f>
        <v>0</v>
      </c>
      <c r="J157" s="243"/>
      <c r="K157" s="244">
        <f>ROUND(E157*J157,2)</f>
        <v>0</v>
      </c>
      <c r="L157" s="244">
        <v>21</v>
      </c>
      <c r="M157" s="244">
        <f>G157*(1+L157/100)</f>
        <v>0</v>
      </c>
      <c r="N157" s="242">
        <v>4.8800000000000003E-2</v>
      </c>
      <c r="O157" s="242">
        <f>ROUND(E157*N157,2)</f>
        <v>0.2</v>
      </c>
      <c r="P157" s="242">
        <v>0</v>
      </c>
      <c r="Q157" s="242">
        <f>ROUND(E157*P157,2)</f>
        <v>0</v>
      </c>
      <c r="R157" s="244"/>
      <c r="S157" s="244" t="s">
        <v>113</v>
      </c>
      <c r="T157" s="245" t="s">
        <v>123</v>
      </c>
      <c r="U157" s="225">
        <v>1.127</v>
      </c>
      <c r="V157" s="225">
        <f>ROUND(E157*U157,2)</f>
        <v>4.51</v>
      </c>
      <c r="W157" s="225"/>
      <c r="X157" s="225" t="s">
        <v>134</v>
      </c>
      <c r="Y157" s="225" t="s">
        <v>115</v>
      </c>
      <c r="Z157" s="215"/>
      <c r="AA157" s="215"/>
      <c r="AB157" s="215"/>
      <c r="AC157" s="215"/>
      <c r="AD157" s="215"/>
      <c r="AE157" s="215"/>
      <c r="AF157" s="215"/>
      <c r="AG157" s="215" t="s">
        <v>135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ht="22.5" outlineLevel="2" x14ac:dyDescent="0.2">
      <c r="A158" s="222"/>
      <c r="B158" s="223"/>
      <c r="C158" s="260" t="s">
        <v>334</v>
      </c>
      <c r="D158" s="254"/>
      <c r="E158" s="254"/>
      <c r="F158" s="254"/>
      <c r="G158" s="254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5"/>
      <c r="AA158" s="215"/>
      <c r="AB158" s="215"/>
      <c r="AC158" s="215"/>
      <c r="AD158" s="215"/>
      <c r="AE158" s="215"/>
      <c r="AF158" s="215"/>
      <c r="AG158" s="215" t="s">
        <v>137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53" t="str">
        <f>C158</f>
        <v>Těleso otopné des.  se spodním levým připojením typ 21 v. 600mm d. 1600mm; hl. 67mm; max 110°C; PN10; 2x1/2" připojovací závit; rozteč 50mm</v>
      </c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39">
        <v>73</v>
      </c>
      <c r="B159" s="240" t="s">
        <v>335</v>
      </c>
      <c r="C159" s="259" t="s">
        <v>336</v>
      </c>
      <c r="D159" s="241" t="s">
        <v>178</v>
      </c>
      <c r="E159" s="242">
        <v>1</v>
      </c>
      <c r="F159" s="243"/>
      <c r="G159" s="244">
        <f>ROUND(E159*F159,2)</f>
        <v>0</v>
      </c>
      <c r="H159" s="243"/>
      <c r="I159" s="244">
        <f>ROUND(E159*H159,2)</f>
        <v>0</v>
      </c>
      <c r="J159" s="243"/>
      <c r="K159" s="244">
        <f>ROUND(E159*J159,2)</f>
        <v>0</v>
      </c>
      <c r="L159" s="244">
        <v>21</v>
      </c>
      <c r="M159" s="244">
        <f>G159*(1+L159/100)</f>
        <v>0</v>
      </c>
      <c r="N159" s="242">
        <v>5.4899999999999997E-2</v>
      </c>
      <c r="O159" s="242">
        <f>ROUND(E159*N159,2)</f>
        <v>0.05</v>
      </c>
      <c r="P159" s="242">
        <v>0</v>
      </c>
      <c r="Q159" s="242">
        <f>ROUND(E159*P159,2)</f>
        <v>0</v>
      </c>
      <c r="R159" s="244"/>
      <c r="S159" s="244" t="s">
        <v>113</v>
      </c>
      <c r="T159" s="245" t="s">
        <v>123</v>
      </c>
      <c r="U159" s="225">
        <v>1.1835</v>
      </c>
      <c r="V159" s="225">
        <f>ROUND(E159*U159,2)</f>
        <v>1.18</v>
      </c>
      <c r="W159" s="225"/>
      <c r="X159" s="225" t="s">
        <v>134</v>
      </c>
      <c r="Y159" s="225" t="s">
        <v>115</v>
      </c>
      <c r="Z159" s="215"/>
      <c r="AA159" s="215"/>
      <c r="AB159" s="215"/>
      <c r="AC159" s="215"/>
      <c r="AD159" s="215"/>
      <c r="AE159" s="215"/>
      <c r="AF159" s="215"/>
      <c r="AG159" s="215" t="s">
        <v>135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ht="22.5" outlineLevel="2" x14ac:dyDescent="0.2">
      <c r="A160" s="222"/>
      <c r="B160" s="223"/>
      <c r="C160" s="260" t="s">
        <v>337</v>
      </c>
      <c r="D160" s="254"/>
      <c r="E160" s="254"/>
      <c r="F160" s="254"/>
      <c r="G160" s="254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137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53" t="str">
        <f>C160</f>
        <v>Těleso otopné des.  se spodním levým připojením typ 21 v. 600mm d. 1800mm; hl. 67mm; max 110°C; PN10; 2x1/2" připojovací závit; rozteč 50mm</v>
      </c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39">
        <v>74</v>
      </c>
      <c r="B161" s="240" t="s">
        <v>338</v>
      </c>
      <c r="C161" s="259" t="s">
        <v>339</v>
      </c>
      <c r="D161" s="241" t="s">
        <v>178</v>
      </c>
      <c r="E161" s="242">
        <v>1</v>
      </c>
      <c r="F161" s="243"/>
      <c r="G161" s="244">
        <f>ROUND(E161*F161,2)</f>
        <v>0</v>
      </c>
      <c r="H161" s="243"/>
      <c r="I161" s="244">
        <f>ROUND(E161*H161,2)</f>
        <v>0</v>
      </c>
      <c r="J161" s="243"/>
      <c r="K161" s="244">
        <f>ROUND(E161*J161,2)</f>
        <v>0</v>
      </c>
      <c r="L161" s="244">
        <v>21</v>
      </c>
      <c r="M161" s="244">
        <f>G161*(1+L161/100)</f>
        <v>0</v>
      </c>
      <c r="N161" s="242">
        <v>4.5039999999999997E-2</v>
      </c>
      <c r="O161" s="242">
        <f>ROUND(E161*N161,2)</f>
        <v>0.05</v>
      </c>
      <c r="P161" s="242">
        <v>0</v>
      </c>
      <c r="Q161" s="242">
        <f>ROUND(E161*P161,2)</f>
        <v>0</v>
      </c>
      <c r="R161" s="244"/>
      <c r="S161" s="244" t="s">
        <v>113</v>
      </c>
      <c r="T161" s="245" t="s">
        <v>123</v>
      </c>
      <c r="U161" s="225">
        <v>0.97499999999999998</v>
      </c>
      <c r="V161" s="225">
        <f>ROUND(E161*U161,2)</f>
        <v>0.98</v>
      </c>
      <c r="W161" s="225"/>
      <c r="X161" s="225" t="s">
        <v>134</v>
      </c>
      <c r="Y161" s="225" t="s">
        <v>115</v>
      </c>
      <c r="Z161" s="215"/>
      <c r="AA161" s="215"/>
      <c r="AB161" s="215"/>
      <c r="AC161" s="215"/>
      <c r="AD161" s="215"/>
      <c r="AE161" s="215"/>
      <c r="AF161" s="215"/>
      <c r="AG161" s="215" t="s">
        <v>135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ht="22.5" outlineLevel="2" x14ac:dyDescent="0.2">
      <c r="A162" s="222"/>
      <c r="B162" s="223"/>
      <c r="C162" s="260" t="s">
        <v>340</v>
      </c>
      <c r="D162" s="254"/>
      <c r="E162" s="254"/>
      <c r="F162" s="254"/>
      <c r="G162" s="254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137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53" t="str">
        <f>C162</f>
        <v>Těleso otopné des.  se spodním levým připojením typ 22 v. 900mm d. 800mm; hl. 100mm; max 110°C; PN10; 2x1/2" připojovací závit; rozteč 50mm</v>
      </c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46">
        <v>75</v>
      </c>
      <c r="B163" s="247" t="s">
        <v>341</v>
      </c>
      <c r="C163" s="258" t="s">
        <v>342</v>
      </c>
      <c r="D163" s="248" t="s">
        <v>206</v>
      </c>
      <c r="E163" s="249">
        <v>1.81311</v>
      </c>
      <c r="F163" s="250"/>
      <c r="G163" s="251">
        <f>ROUND(E163*F163,2)</f>
        <v>0</v>
      </c>
      <c r="H163" s="250"/>
      <c r="I163" s="251">
        <f>ROUND(E163*H163,2)</f>
        <v>0</v>
      </c>
      <c r="J163" s="250"/>
      <c r="K163" s="251">
        <f>ROUND(E163*J163,2)</f>
        <v>0</v>
      </c>
      <c r="L163" s="251">
        <v>21</v>
      </c>
      <c r="M163" s="251">
        <f>G163*(1+L163/100)</f>
        <v>0</v>
      </c>
      <c r="N163" s="249">
        <v>0</v>
      </c>
      <c r="O163" s="249">
        <f>ROUND(E163*N163,2)</f>
        <v>0</v>
      </c>
      <c r="P163" s="249">
        <v>0</v>
      </c>
      <c r="Q163" s="249">
        <f>ROUND(E163*P163,2)</f>
        <v>0</v>
      </c>
      <c r="R163" s="251" t="s">
        <v>179</v>
      </c>
      <c r="S163" s="251" t="s">
        <v>128</v>
      </c>
      <c r="T163" s="252" t="s">
        <v>128</v>
      </c>
      <c r="U163" s="225">
        <v>3.0750000000000002</v>
      </c>
      <c r="V163" s="225">
        <f>ROUND(E163*U163,2)</f>
        <v>5.58</v>
      </c>
      <c r="W163" s="225"/>
      <c r="X163" s="225" t="s">
        <v>207</v>
      </c>
      <c r="Y163" s="225" t="s">
        <v>115</v>
      </c>
      <c r="Z163" s="215"/>
      <c r="AA163" s="215"/>
      <c r="AB163" s="215"/>
      <c r="AC163" s="215"/>
      <c r="AD163" s="215"/>
      <c r="AE163" s="215"/>
      <c r="AF163" s="215"/>
      <c r="AG163" s="215" t="s">
        <v>208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ht="22.5" outlineLevel="1" x14ac:dyDescent="0.2">
      <c r="A164" s="246">
        <v>76</v>
      </c>
      <c r="B164" s="247" t="s">
        <v>343</v>
      </c>
      <c r="C164" s="258" t="s">
        <v>344</v>
      </c>
      <c r="D164" s="248" t="s">
        <v>206</v>
      </c>
      <c r="E164" s="249">
        <v>1.81311</v>
      </c>
      <c r="F164" s="250"/>
      <c r="G164" s="251">
        <f>ROUND(E164*F164,2)</f>
        <v>0</v>
      </c>
      <c r="H164" s="250"/>
      <c r="I164" s="251">
        <f>ROUND(E164*H164,2)</f>
        <v>0</v>
      </c>
      <c r="J164" s="250"/>
      <c r="K164" s="251">
        <f>ROUND(E164*J164,2)</f>
        <v>0</v>
      </c>
      <c r="L164" s="251">
        <v>21</v>
      </c>
      <c r="M164" s="251">
        <f>G164*(1+L164/100)</f>
        <v>0</v>
      </c>
      <c r="N164" s="249">
        <v>0</v>
      </c>
      <c r="O164" s="249">
        <f>ROUND(E164*N164,2)</f>
        <v>0</v>
      </c>
      <c r="P164" s="249">
        <v>0</v>
      </c>
      <c r="Q164" s="249">
        <f>ROUND(E164*P164,2)</f>
        <v>0</v>
      </c>
      <c r="R164" s="251" t="s">
        <v>179</v>
      </c>
      <c r="S164" s="251" t="s">
        <v>128</v>
      </c>
      <c r="T164" s="252" t="s">
        <v>128</v>
      </c>
      <c r="U164" s="225">
        <v>0.88100000000000001</v>
      </c>
      <c r="V164" s="225">
        <f>ROUND(E164*U164,2)</f>
        <v>1.6</v>
      </c>
      <c r="W164" s="225"/>
      <c r="X164" s="225" t="s">
        <v>207</v>
      </c>
      <c r="Y164" s="225" t="s">
        <v>115</v>
      </c>
      <c r="Z164" s="215"/>
      <c r="AA164" s="215"/>
      <c r="AB164" s="215"/>
      <c r="AC164" s="215"/>
      <c r="AD164" s="215"/>
      <c r="AE164" s="215"/>
      <c r="AF164" s="215"/>
      <c r="AG164" s="215" t="s">
        <v>208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x14ac:dyDescent="0.2">
      <c r="A165" s="232" t="s">
        <v>108</v>
      </c>
      <c r="B165" s="233" t="s">
        <v>73</v>
      </c>
      <c r="C165" s="257" t="s">
        <v>74</v>
      </c>
      <c r="D165" s="234"/>
      <c r="E165" s="235"/>
      <c r="F165" s="236"/>
      <c r="G165" s="236">
        <f>SUMIF(AG166:AG208,"&lt;&gt;NOR",G166:G208)</f>
        <v>0</v>
      </c>
      <c r="H165" s="236"/>
      <c r="I165" s="236">
        <f>SUM(I166:I208)</f>
        <v>0</v>
      </c>
      <c r="J165" s="236"/>
      <c r="K165" s="236">
        <f>SUM(K166:K208)</f>
        <v>0</v>
      </c>
      <c r="L165" s="236"/>
      <c r="M165" s="236">
        <f>SUM(M166:M208)</f>
        <v>0</v>
      </c>
      <c r="N165" s="235"/>
      <c r="O165" s="235">
        <f>SUM(O166:O208)</f>
        <v>0.87</v>
      </c>
      <c r="P165" s="235"/>
      <c r="Q165" s="235">
        <f>SUM(Q166:Q208)</f>
        <v>0</v>
      </c>
      <c r="R165" s="236"/>
      <c r="S165" s="236"/>
      <c r="T165" s="237"/>
      <c r="U165" s="231"/>
      <c r="V165" s="231">
        <f>SUM(V166:V208)</f>
        <v>3.05</v>
      </c>
      <c r="W165" s="231"/>
      <c r="X165" s="231"/>
      <c r="Y165" s="231"/>
      <c r="AG165" t="s">
        <v>109</v>
      </c>
    </row>
    <row r="166" spans="1:60" outlineLevel="1" x14ac:dyDescent="0.2">
      <c r="A166" s="246">
        <v>77</v>
      </c>
      <c r="B166" s="247" t="s">
        <v>345</v>
      </c>
      <c r="C166" s="258" t="s">
        <v>346</v>
      </c>
      <c r="D166" s="248" t="s">
        <v>347</v>
      </c>
      <c r="E166" s="249">
        <v>360</v>
      </c>
      <c r="F166" s="250"/>
      <c r="G166" s="251">
        <f>ROUND(E166*F166,2)</f>
        <v>0</v>
      </c>
      <c r="H166" s="250"/>
      <c r="I166" s="251">
        <f>ROUND(E166*H166,2)</f>
        <v>0</v>
      </c>
      <c r="J166" s="250"/>
      <c r="K166" s="251">
        <f>ROUND(E166*J166,2)</f>
        <v>0</v>
      </c>
      <c r="L166" s="251">
        <v>21</v>
      </c>
      <c r="M166" s="251">
        <f>G166*(1+L166/100)</f>
        <v>0</v>
      </c>
      <c r="N166" s="249">
        <v>0</v>
      </c>
      <c r="O166" s="249">
        <f>ROUND(E166*N166,2)</f>
        <v>0</v>
      </c>
      <c r="P166" s="249">
        <v>0</v>
      </c>
      <c r="Q166" s="249">
        <f>ROUND(E166*P166,2)</f>
        <v>0</v>
      </c>
      <c r="R166" s="251"/>
      <c r="S166" s="251" t="s">
        <v>113</v>
      </c>
      <c r="T166" s="252" t="s">
        <v>123</v>
      </c>
      <c r="U166" s="225">
        <v>0</v>
      </c>
      <c r="V166" s="225">
        <f>ROUND(E166*U166,2)</f>
        <v>0</v>
      </c>
      <c r="W166" s="225"/>
      <c r="X166" s="225" t="s">
        <v>134</v>
      </c>
      <c r="Y166" s="225" t="s">
        <v>115</v>
      </c>
      <c r="Z166" s="215"/>
      <c r="AA166" s="215"/>
      <c r="AB166" s="215"/>
      <c r="AC166" s="215"/>
      <c r="AD166" s="215"/>
      <c r="AE166" s="215"/>
      <c r="AF166" s="215"/>
      <c r="AG166" s="215" t="s">
        <v>180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46">
        <v>78</v>
      </c>
      <c r="B167" s="247" t="s">
        <v>348</v>
      </c>
      <c r="C167" s="258" t="s">
        <v>349</v>
      </c>
      <c r="D167" s="248" t="s">
        <v>133</v>
      </c>
      <c r="E167" s="249">
        <v>152</v>
      </c>
      <c r="F167" s="250"/>
      <c r="G167" s="251">
        <f>ROUND(E167*F167,2)</f>
        <v>0</v>
      </c>
      <c r="H167" s="250"/>
      <c r="I167" s="251">
        <f>ROUND(E167*H167,2)</f>
        <v>0</v>
      </c>
      <c r="J167" s="250"/>
      <c r="K167" s="251">
        <f>ROUND(E167*J167,2)</f>
        <v>0</v>
      </c>
      <c r="L167" s="251">
        <v>21</v>
      </c>
      <c r="M167" s="251">
        <f>G167*(1+L167/100)</f>
        <v>0</v>
      </c>
      <c r="N167" s="249">
        <v>0</v>
      </c>
      <c r="O167" s="249">
        <f>ROUND(E167*N167,2)</f>
        <v>0</v>
      </c>
      <c r="P167" s="249">
        <v>0</v>
      </c>
      <c r="Q167" s="249">
        <f>ROUND(E167*P167,2)</f>
        <v>0</v>
      </c>
      <c r="R167" s="251"/>
      <c r="S167" s="251" t="s">
        <v>113</v>
      </c>
      <c r="T167" s="252" t="s">
        <v>123</v>
      </c>
      <c r="U167" s="225">
        <v>0</v>
      </c>
      <c r="V167" s="225">
        <f>ROUND(E167*U167,2)</f>
        <v>0</v>
      </c>
      <c r="W167" s="225"/>
      <c r="X167" s="225" t="s">
        <v>134</v>
      </c>
      <c r="Y167" s="225" t="s">
        <v>115</v>
      </c>
      <c r="Z167" s="215"/>
      <c r="AA167" s="215"/>
      <c r="AB167" s="215"/>
      <c r="AC167" s="215"/>
      <c r="AD167" s="215"/>
      <c r="AE167" s="215"/>
      <c r="AF167" s="215"/>
      <c r="AG167" s="215" t="s">
        <v>135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46">
        <v>79</v>
      </c>
      <c r="B168" s="247" t="s">
        <v>350</v>
      </c>
      <c r="C168" s="258" t="s">
        <v>351</v>
      </c>
      <c r="D168" s="248" t="s">
        <v>154</v>
      </c>
      <c r="E168" s="249">
        <v>2</v>
      </c>
      <c r="F168" s="250"/>
      <c r="G168" s="251">
        <f>ROUND(E168*F168,2)</f>
        <v>0</v>
      </c>
      <c r="H168" s="250"/>
      <c r="I168" s="251">
        <f>ROUND(E168*H168,2)</f>
        <v>0</v>
      </c>
      <c r="J168" s="250"/>
      <c r="K168" s="251">
        <f>ROUND(E168*J168,2)</f>
        <v>0</v>
      </c>
      <c r="L168" s="251">
        <v>21</v>
      </c>
      <c r="M168" s="251">
        <f>G168*(1+L168/100)</f>
        <v>0</v>
      </c>
      <c r="N168" s="249">
        <v>0</v>
      </c>
      <c r="O168" s="249">
        <f>ROUND(E168*N168,2)</f>
        <v>0</v>
      </c>
      <c r="P168" s="249">
        <v>0</v>
      </c>
      <c r="Q168" s="249">
        <f>ROUND(E168*P168,2)</f>
        <v>0</v>
      </c>
      <c r="R168" s="251"/>
      <c r="S168" s="251" t="s">
        <v>113</v>
      </c>
      <c r="T168" s="252" t="s">
        <v>123</v>
      </c>
      <c r="U168" s="225">
        <v>0</v>
      </c>
      <c r="V168" s="225">
        <f>ROUND(E168*U168,2)</f>
        <v>0</v>
      </c>
      <c r="W168" s="225"/>
      <c r="X168" s="225" t="s">
        <v>134</v>
      </c>
      <c r="Y168" s="225" t="s">
        <v>115</v>
      </c>
      <c r="Z168" s="215"/>
      <c r="AA168" s="215"/>
      <c r="AB168" s="215"/>
      <c r="AC168" s="215"/>
      <c r="AD168" s="215"/>
      <c r="AE168" s="215"/>
      <c r="AF168" s="215"/>
      <c r="AG168" s="215" t="s">
        <v>135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46">
        <v>80</v>
      </c>
      <c r="B169" s="247" t="s">
        <v>352</v>
      </c>
      <c r="C169" s="258" t="s">
        <v>353</v>
      </c>
      <c r="D169" s="248" t="s">
        <v>154</v>
      </c>
      <c r="E169" s="249">
        <v>12</v>
      </c>
      <c r="F169" s="250"/>
      <c r="G169" s="251">
        <f>ROUND(E169*F169,2)</f>
        <v>0</v>
      </c>
      <c r="H169" s="250"/>
      <c r="I169" s="251">
        <f>ROUND(E169*H169,2)</f>
        <v>0</v>
      </c>
      <c r="J169" s="250"/>
      <c r="K169" s="251">
        <f>ROUND(E169*J169,2)</f>
        <v>0</v>
      </c>
      <c r="L169" s="251">
        <v>21</v>
      </c>
      <c r="M169" s="251">
        <f>G169*(1+L169/100)</f>
        <v>0</v>
      </c>
      <c r="N169" s="249">
        <v>0</v>
      </c>
      <c r="O169" s="249">
        <f>ROUND(E169*N169,2)</f>
        <v>0</v>
      </c>
      <c r="P169" s="249">
        <v>0</v>
      </c>
      <c r="Q169" s="249">
        <f>ROUND(E169*P169,2)</f>
        <v>0</v>
      </c>
      <c r="R169" s="251"/>
      <c r="S169" s="251" t="s">
        <v>113</v>
      </c>
      <c r="T169" s="252" t="s">
        <v>123</v>
      </c>
      <c r="U169" s="225">
        <v>0</v>
      </c>
      <c r="V169" s="225">
        <f>ROUND(E169*U169,2)</f>
        <v>0</v>
      </c>
      <c r="W169" s="225"/>
      <c r="X169" s="225" t="s">
        <v>134</v>
      </c>
      <c r="Y169" s="225" t="s">
        <v>115</v>
      </c>
      <c r="Z169" s="215"/>
      <c r="AA169" s="215"/>
      <c r="AB169" s="215"/>
      <c r="AC169" s="215"/>
      <c r="AD169" s="215"/>
      <c r="AE169" s="215"/>
      <c r="AF169" s="215"/>
      <c r="AG169" s="215" t="s">
        <v>135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39">
        <v>81</v>
      </c>
      <c r="B170" s="240" t="s">
        <v>354</v>
      </c>
      <c r="C170" s="259" t="s">
        <v>355</v>
      </c>
      <c r="D170" s="241" t="s">
        <v>154</v>
      </c>
      <c r="E170" s="242">
        <v>2</v>
      </c>
      <c r="F170" s="243"/>
      <c r="G170" s="244">
        <f>ROUND(E170*F170,2)</f>
        <v>0</v>
      </c>
      <c r="H170" s="243"/>
      <c r="I170" s="244">
        <f>ROUND(E170*H170,2)</f>
        <v>0</v>
      </c>
      <c r="J170" s="243"/>
      <c r="K170" s="244">
        <f>ROUND(E170*J170,2)</f>
        <v>0</v>
      </c>
      <c r="L170" s="244">
        <v>21</v>
      </c>
      <c r="M170" s="244">
        <f>G170*(1+L170/100)</f>
        <v>0</v>
      </c>
      <c r="N170" s="242">
        <v>0</v>
      </c>
      <c r="O170" s="242">
        <f>ROUND(E170*N170,2)</f>
        <v>0</v>
      </c>
      <c r="P170" s="242">
        <v>0</v>
      </c>
      <c r="Q170" s="242">
        <f>ROUND(E170*P170,2)</f>
        <v>0</v>
      </c>
      <c r="R170" s="244"/>
      <c r="S170" s="244" t="s">
        <v>113</v>
      </c>
      <c r="T170" s="245" t="s">
        <v>123</v>
      </c>
      <c r="U170" s="225">
        <v>0</v>
      </c>
      <c r="V170" s="225">
        <f>ROUND(E170*U170,2)</f>
        <v>0</v>
      </c>
      <c r="W170" s="225"/>
      <c r="X170" s="225" t="s">
        <v>134</v>
      </c>
      <c r="Y170" s="225" t="s">
        <v>115</v>
      </c>
      <c r="Z170" s="215"/>
      <c r="AA170" s="215"/>
      <c r="AB170" s="215"/>
      <c r="AC170" s="215"/>
      <c r="AD170" s="215"/>
      <c r="AE170" s="215"/>
      <c r="AF170" s="215"/>
      <c r="AG170" s="215" t="s">
        <v>135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">
      <c r="A171" s="222"/>
      <c r="B171" s="223"/>
      <c r="C171" s="260" t="s">
        <v>356</v>
      </c>
      <c r="D171" s="254"/>
      <c r="E171" s="254"/>
      <c r="F171" s="254"/>
      <c r="G171" s="254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137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3" x14ac:dyDescent="0.2">
      <c r="A172" s="222"/>
      <c r="B172" s="223"/>
      <c r="C172" s="263" t="s">
        <v>357</v>
      </c>
      <c r="D172" s="256"/>
      <c r="E172" s="256"/>
      <c r="F172" s="256"/>
      <c r="G172" s="256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5"/>
      <c r="AA172" s="215"/>
      <c r="AB172" s="215"/>
      <c r="AC172" s="215"/>
      <c r="AD172" s="215"/>
      <c r="AE172" s="215"/>
      <c r="AF172" s="215"/>
      <c r="AG172" s="215" t="s">
        <v>137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3" x14ac:dyDescent="0.2">
      <c r="A173" s="222"/>
      <c r="B173" s="223"/>
      <c r="C173" s="263" t="s">
        <v>358</v>
      </c>
      <c r="D173" s="256"/>
      <c r="E173" s="256"/>
      <c r="F173" s="256"/>
      <c r="G173" s="256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25"/>
      <c r="Z173" s="215"/>
      <c r="AA173" s="215"/>
      <c r="AB173" s="215"/>
      <c r="AC173" s="215"/>
      <c r="AD173" s="215"/>
      <c r="AE173" s="215"/>
      <c r="AF173" s="215"/>
      <c r="AG173" s="215" t="s">
        <v>137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3" x14ac:dyDescent="0.2">
      <c r="A174" s="222"/>
      <c r="B174" s="223"/>
      <c r="C174" s="263" t="s">
        <v>359</v>
      </c>
      <c r="D174" s="256"/>
      <c r="E174" s="256"/>
      <c r="F174" s="256"/>
      <c r="G174" s="256"/>
      <c r="H174" s="225"/>
      <c r="I174" s="225"/>
      <c r="J174" s="225"/>
      <c r="K174" s="225"/>
      <c r="L174" s="225"/>
      <c r="M174" s="225"/>
      <c r="N174" s="224"/>
      <c r="O174" s="224"/>
      <c r="P174" s="224"/>
      <c r="Q174" s="224"/>
      <c r="R174" s="225"/>
      <c r="S174" s="225"/>
      <c r="T174" s="225"/>
      <c r="U174" s="225"/>
      <c r="V174" s="225"/>
      <c r="W174" s="225"/>
      <c r="X174" s="225"/>
      <c r="Y174" s="225"/>
      <c r="Z174" s="215"/>
      <c r="AA174" s="215"/>
      <c r="AB174" s="215"/>
      <c r="AC174" s="215"/>
      <c r="AD174" s="215"/>
      <c r="AE174" s="215"/>
      <c r="AF174" s="215"/>
      <c r="AG174" s="215" t="s">
        <v>137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3" x14ac:dyDescent="0.2">
      <c r="A175" s="222"/>
      <c r="B175" s="223"/>
      <c r="C175" s="263" t="s">
        <v>360</v>
      </c>
      <c r="D175" s="256"/>
      <c r="E175" s="256"/>
      <c r="F175" s="256"/>
      <c r="G175" s="256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5"/>
      <c r="AA175" s="215"/>
      <c r="AB175" s="215"/>
      <c r="AC175" s="215"/>
      <c r="AD175" s="215"/>
      <c r="AE175" s="215"/>
      <c r="AF175" s="215"/>
      <c r="AG175" s="215" t="s">
        <v>137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3" x14ac:dyDescent="0.2">
      <c r="A176" s="222"/>
      <c r="B176" s="223"/>
      <c r="C176" s="263" t="s">
        <v>361</v>
      </c>
      <c r="D176" s="256"/>
      <c r="E176" s="256"/>
      <c r="F176" s="256"/>
      <c r="G176" s="256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5"/>
      <c r="AA176" s="215"/>
      <c r="AB176" s="215"/>
      <c r="AC176" s="215"/>
      <c r="AD176" s="215"/>
      <c r="AE176" s="215"/>
      <c r="AF176" s="215"/>
      <c r="AG176" s="215" t="s">
        <v>137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3" x14ac:dyDescent="0.2">
      <c r="A177" s="222"/>
      <c r="B177" s="223"/>
      <c r="C177" s="263" t="s">
        <v>362</v>
      </c>
      <c r="D177" s="256"/>
      <c r="E177" s="256"/>
      <c r="F177" s="256"/>
      <c r="G177" s="256"/>
      <c r="H177" s="225"/>
      <c r="I177" s="225"/>
      <c r="J177" s="225"/>
      <c r="K177" s="225"/>
      <c r="L177" s="225"/>
      <c r="M177" s="225"/>
      <c r="N177" s="224"/>
      <c r="O177" s="224"/>
      <c r="P177" s="224"/>
      <c r="Q177" s="224"/>
      <c r="R177" s="225"/>
      <c r="S177" s="225"/>
      <c r="T177" s="225"/>
      <c r="U177" s="225"/>
      <c r="V177" s="225"/>
      <c r="W177" s="225"/>
      <c r="X177" s="225"/>
      <c r="Y177" s="225"/>
      <c r="Z177" s="215"/>
      <c r="AA177" s="215"/>
      <c r="AB177" s="215"/>
      <c r="AC177" s="215"/>
      <c r="AD177" s="215"/>
      <c r="AE177" s="215"/>
      <c r="AF177" s="215"/>
      <c r="AG177" s="215" t="s">
        <v>137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3" x14ac:dyDescent="0.2">
      <c r="A178" s="222"/>
      <c r="B178" s="223"/>
      <c r="C178" s="263" t="s">
        <v>363</v>
      </c>
      <c r="D178" s="256"/>
      <c r="E178" s="256"/>
      <c r="F178" s="256"/>
      <c r="G178" s="256"/>
      <c r="H178" s="225"/>
      <c r="I178" s="225"/>
      <c r="J178" s="225"/>
      <c r="K178" s="225"/>
      <c r="L178" s="225"/>
      <c r="M178" s="225"/>
      <c r="N178" s="224"/>
      <c r="O178" s="224"/>
      <c r="P178" s="224"/>
      <c r="Q178" s="224"/>
      <c r="R178" s="225"/>
      <c r="S178" s="225"/>
      <c r="T178" s="225"/>
      <c r="U178" s="225"/>
      <c r="V178" s="225"/>
      <c r="W178" s="225"/>
      <c r="X178" s="225"/>
      <c r="Y178" s="225"/>
      <c r="Z178" s="215"/>
      <c r="AA178" s="215"/>
      <c r="AB178" s="215"/>
      <c r="AC178" s="215"/>
      <c r="AD178" s="215"/>
      <c r="AE178" s="215"/>
      <c r="AF178" s="215"/>
      <c r="AG178" s="215" t="s">
        <v>137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3" x14ac:dyDescent="0.2">
      <c r="A179" s="222"/>
      <c r="B179" s="223"/>
      <c r="C179" s="263" t="s">
        <v>364</v>
      </c>
      <c r="D179" s="256"/>
      <c r="E179" s="256"/>
      <c r="F179" s="256"/>
      <c r="G179" s="256"/>
      <c r="H179" s="225"/>
      <c r="I179" s="225"/>
      <c r="J179" s="225"/>
      <c r="K179" s="225"/>
      <c r="L179" s="225"/>
      <c r="M179" s="225"/>
      <c r="N179" s="224"/>
      <c r="O179" s="224"/>
      <c r="P179" s="224"/>
      <c r="Q179" s="224"/>
      <c r="R179" s="225"/>
      <c r="S179" s="225"/>
      <c r="T179" s="225"/>
      <c r="U179" s="225"/>
      <c r="V179" s="225"/>
      <c r="W179" s="225"/>
      <c r="X179" s="225"/>
      <c r="Y179" s="225"/>
      <c r="Z179" s="215"/>
      <c r="AA179" s="215"/>
      <c r="AB179" s="215"/>
      <c r="AC179" s="215"/>
      <c r="AD179" s="215"/>
      <c r="AE179" s="215"/>
      <c r="AF179" s="215"/>
      <c r="AG179" s="215" t="s">
        <v>137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39">
        <v>82</v>
      </c>
      <c r="B180" s="240" t="s">
        <v>365</v>
      </c>
      <c r="C180" s="259" t="s">
        <v>366</v>
      </c>
      <c r="D180" s="241" t="s">
        <v>154</v>
      </c>
      <c r="E180" s="242">
        <v>2</v>
      </c>
      <c r="F180" s="243"/>
      <c r="G180" s="244">
        <f>ROUND(E180*F180,2)</f>
        <v>0</v>
      </c>
      <c r="H180" s="243"/>
      <c r="I180" s="244">
        <f>ROUND(E180*H180,2)</f>
        <v>0</v>
      </c>
      <c r="J180" s="243"/>
      <c r="K180" s="244">
        <f>ROUND(E180*J180,2)</f>
        <v>0</v>
      </c>
      <c r="L180" s="244">
        <v>21</v>
      </c>
      <c r="M180" s="244">
        <f>G180*(1+L180/100)</f>
        <v>0</v>
      </c>
      <c r="N180" s="242">
        <v>0</v>
      </c>
      <c r="O180" s="242">
        <f>ROUND(E180*N180,2)</f>
        <v>0</v>
      </c>
      <c r="P180" s="242">
        <v>0</v>
      </c>
      <c r="Q180" s="242">
        <f>ROUND(E180*P180,2)</f>
        <v>0</v>
      </c>
      <c r="R180" s="244"/>
      <c r="S180" s="244" t="s">
        <v>113</v>
      </c>
      <c r="T180" s="245" t="s">
        <v>123</v>
      </c>
      <c r="U180" s="225">
        <v>0</v>
      </c>
      <c r="V180" s="225">
        <f>ROUND(E180*U180,2)</f>
        <v>0</v>
      </c>
      <c r="W180" s="225"/>
      <c r="X180" s="225" t="s">
        <v>134</v>
      </c>
      <c r="Y180" s="225" t="s">
        <v>115</v>
      </c>
      <c r="Z180" s="215"/>
      <c r="AA180" s="215"/>
      <c r="AB180" s="215"/>
      <c r="AC180" s="215"/>
      <c r="AD180" s="215"/>
      <c r="AE180" s="215"/>
      <c r="AF180" s="215"/>
      <c r="AG180" s="215" t="s">
        <v>180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2" x14ac:dyDescent="0.2">
      <c r="A181" s="222"/>
      <c r="B181" s="223"/>
      <c r="C181" s="260" t="s">
        <v>367</v>
      </c>
      <c r="D181" s="254"/>
      <c r="E181" s="254"/>
      <c r="F181" s="254"/>
      <c r="G181" s="254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5"/>
      <c r="AA181" s="215"/>
      <c r="AB181" s="215"/>
      <c r="AC181" s="215"/>
      <c r="AD181" s="215"/>
      <c r="AE181" s="215"/>
      <c r="AF181" s="215"/>
      <c r="AG181" s="215" t="s">
        <v>137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3" x14ac:dyDescent="0.2">
      <c r="A182" s="222"/>
      <c r="B182" s="223"/>
      <c r="C182" s="263" t="s">
        <v>368</v>
      </c>
      <c r="D182" s="256"/>
      <c r="E182" s="256"/>
      <c r="F182" s="256"/>
      <c r="G182" s="256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5"/>
      <c r="AA182" s="215"/>
      <c r="AB182" s="215"/>
      <c r="AC182" s="215"/>
      <c r="AD182" s="215"/>
      <c r="AE182" s="215"/>
      <c r="AF182" s="215"/>
      <c r="AG182" s="215" t="s">
        <v>137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3" x14ac:dyDescent="0.2">
      <c r="A183" s="222"/>
      <c r="B183" s="223"/>
      <c r="C183" s="263" t="s">
        <v>369</v>
      </c>
      <c r="D183" s="256"/>
      <c r="E183" s="256"/>
      <c r="F183" s="256"/>
      <c r="G183" s="256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5"/>
      <c r="AA183" s="215"/>
      <c r="AB183" s="215"/>
      <c r="AC183" s="215"/>
      <c r="AD183" s="215"/>
      <c r="AE183" s="215"/>
      <c r="AF183" s="215"/>
      <c r="AG183" s="215" t="s">
        <v>137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3" x14ac:dyDescent="0.2">
      <c r="A184" s="222"/>
      <c r="B184" s="223"/>
      <c r="C184" s="264" t="s">
        <v>370</v>
      </c>
      <c r="D184" s="226"/>
      <c r="E184" s="227"/>
      <c r="F184" s="228"/>
      <c r="G184" s="228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5"/>
      <c r="AA184" s="215"/>
      <c r="AB184" s="215"/>
      <c r="AC184" s="215"/>
      <c r="AD184" s="215"/>
      <c r="AE184" s="215"/>
      <c r="AF184" s="215"/>
      <c r="AG184" s="215" t="s">
        <v>137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3" x14ac:dyDescent="0.2">
      <c r="A185" s="222"/>
      <c r="B185" s="223"/>
      <c r="C185" s="263" t="s">
        <v>371</v>
      </c>
      <c r="D185" s="256"/>
      <c r="E185" s="256"/>
      <c r="F185" s="256"/>
      <c r="G185" s="256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25"/>
      <c r="Z185" s="215"/>
      <c r="AA185" s="215"/>
      <c r="AB185" s="215"/>
      <c r="AC185" s="215"/>
      <c r="AD185" s="215"/>
      <c r="AE185" s="215"/>
      <c r="AF185" s="215"/>
      <c r="AG185" s="215" t="s">
        <v>137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3" x14ac:dyDescent="0.2">
      <c r="A186" s="222"/>
      <c r="B186" s="223"/>
      <c r="C186" s="263" t="s">
        <v>372</v>
      </c>
      <c r="D186" s="256"/>
      <c r="E186" s="256"/>
      <c r="F186" s="256"/>
      <c r="G186" s="256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5"/>
      <c r="AA186" s="215"/>
      <c r="AB186" s="215"/>
      <c r="AC186" s="215"/>
      <c r="AD186" s="215"/>
      <c r="AE186" s="215"/>
      <c r="AF186" s="215"/>
      <c r="AG186" s="215" t="s">
        <v>137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3" x14ac:dyDescent="0.2">
      <c r="A187" s="222"/>
      <c r="B187" s="223"/>
      <c r="C187" s="263" t="s">
        <v>373</v>
      </c>
      <c r="D187" s="256"/>
      <c r="E187" s="256"/>
      <c r="F187" s="256"/>
      <c r="G187" s="256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5"/>
      <c r="AA187" s="215"/>
      <c r="AB187" s="215"/>
      <c r="AC187" s="215"/>
      <c r="AD187" s="215"/>
      <c r="AE187" s="215"/>
      <c r="AF187" s="215"/>
      <c r="AG187" s="215" t="s">
        <v>137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">
      <c r="A188" s="222"/>
      <c r="B188" s="223"/>
      <c r="C188" s="263" t="s">
        <v>374</v>
      </c>
      <c r="D188" s="256"/>
      <c r="E188" s="256"/>
      <c r="F188" s="256"/>
      <c r="G188" s="256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137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">
      <c r="A189" s="222"/>
      <c r="B189" s="223"/>
      <c r="C189" s="263" t="s">
        <v>375</v>
      </c>
      <c r="D189" s="256"/>
      <c r="E189" s="256"/>
      <c r="F189" s="256"/>
      <c r="G189" s="256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25"/>
      <c r="Z189" s="215"/>
      <c r="AA189" s="215"/>
      <c r="AB189" s="215"/>
      <c r="AC189" s="215"/>
      <c r="AD189" s="215"/>
      <c r="AE189" s="215"/>
      <c r="AF189" s="215"/>
      <c r="AG189" s="215" t="s">
        <v>137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3" x14ac:dyDescent="0.2">
      <c r="A190" s="222"/>
      <c r="B190" s="223"/>
      <c r="C190" s="263" t="s">
        <v>376</v>
      </c>
      <c r="D190" s="256"/>
      <c r="E190" s="256"/>
      <c r="F190" s="256"/>
      <c r="G190" s="256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5"/>
      <c r="AA190" s="215"/>
      <c r="AB190" s="215"/>
      <c r="AC190" s="215"/>
      <c r="AD190" s="215"/>
      <c r="AE190" s="215"/>
      <c r="AF190" s="215"/>
      <c r="AG190" s="215" t="s">
        <v>137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3" x14ac:dyDescent="0.2">
      <c r="A191" s="222"/>
      <c r="B191" s="223"/>
      <c r="C191" s="263" t="s">
        <v>377</v>
      </c>
      <c r="D191" s="256"/>
      <c r="E191" s="256"/>
      <c r="F191" s="256"/>
      <c r="G191" s="256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5"/>
      <c r="AA191" s="215"/>
      <c r="AB191" s="215"/>
      <c r="AC191" s="215"/>
      <c r="AD191" s="215"/>
      <c r="AE191" s="215"/>
      <c r="AF191" s="215"/>
      <c r="AG191" s="215" t="s">
        <v>137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3" x14ac:dyDescent="0.2">
      <c r="A192" s="222"/>
      <c r="B192" s="223"/>
      <c r="C192" s="263" t="s">
        <v>378</v>
      </c>
      <c r="D192" s="256"/>
      <c r="E192" s="256"/>
      <c r="F192" s="256"/>
      <c r="G192" s="256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5"/>
      <c r="AA192" s="215"/>
      <c r="AB192" s="215"/>
      <c r="AC192" s="215"/>
      <c r="AD192" s="215"/>
      <c r="AE192" s="215"/>
      <c r="AF192" s="215"/>
      <c r="AG192" s="215" t="s">
        <v>137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3" x14ac:dyDescent="0.2">
      <c r="A193" s="222"/>
      <c r="B193" s="223"/>
      <c r="C193" s="263" t="s">
        <v>379</v>
      </c>
      <c r="D193" s="256"/>
      <c r="E193" s="256"/>
      <c r="F193" s="256"/>
      <c r="G193" s="256"/>
      <c r="H193" s="225"/>
      <c r="I193" s="225"/>
      <c r="J193" s="225"/>
      <c r="K193" s="225"/>
      <c r="L193" s="225"/>
      <c r="M193" s="225"/>
      <c r="N193" s="224"/>
      <c r="O193" s="224"/>
      <c r="P193" s="224"/>
      <c r="Q193" s="224"/>
      <c r="R193" s="225"/>
      <c r="S193" s="225"/>
      <c r="T193" s="225"/>
      <c r="U193" s="225"/>
      <c r="V193" s="225"/>
      <c r="W193" s="225"/>
      <c r="X193" s="225"/>
      <c r="Y193" s="225"/>
      <c r="Z193" s="215"/>
      <c r="AA193" s="215"/>
      <c r="AB193" s="215"/>
      <c r="AC193" s="215"/>
      <c r="AD193" s="215"/>
      <c r="AE193" s="215"/>
      <c r="AF193" s="215"/>
      <c r="AG193" s="215" t="s">
        <v>137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3" x14ac:dyDescent="0.2">
      <c r="A194" s="222"/>
      <c r="B194" s="223"/>
      <c r="C194" s="263" t="s">
        <v>380</v>
      </c>
      <c r="D194" s="256"/>
      <c r="E194" s="256"/>
      <c r="F194" s="256"/>
      <c r="G194" s="256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5"/>
      <c r="AA194" s="215"/>
      <c r="AB194" s="215"/>
      <c r="AC194" s="215"/>
      <c r="AD194" s="215"/>
      <c r="AE194" s="215"/>
      <c r="AF194" s="215"/>
      <c r="AG194" s="215" t="s">
        <v>137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53" t="str">
        <f>C194</f>
        <v>- Provozní režimy: pokojová teplota (RT), pokojová teplota s podlahovým čidlem (RFT), vzdálené čidlo (RS), čidlo venkovní teploty (RO)</v>
      </c>
      <c r="BB194" s="215"/>
      <c r="BC194" s="215"/>
      <c r="BD194" s="215"/>
      <c r="BE194" s="215"/>
      <c r="BF194" s="215"/>
      <c r="BG194" s="215"/>
      <c r="BH194" s="215"/>
    </row>
    <row r="195" spans="1:60" outlineLevel="3" x14ac:dyDescent="0.2">
      <c r="A195" s="222"/>
      <c r="B195" s="223"/>
      <c r="C195" s="263" t="s">
        <v>381</v>
      </c>
      <c r="D195" s="256"/>
      <c r="E195" s="256"/>
      <c r="F195" s="256"/>
      <c r="G195" s="256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25"/>
      <c r="Z195" s="215"/>
      <c r="AA195" s="215"/>
      <c r="AB195" s="215"/>
      <c r="AC195" s="215"/>
      <c r="AD195" s="215"/>
      <c r="AE195" s="215"/>
      <c r="AF195" s="215"/>
      <c r="AG195" s="215" t="s">
        <v>137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3" x14ac:dyDescent="0.2">
      <c r="A196" s="222"/>
      <c r="B196" s="223"/>
      <c r="C196" s="263" t="s">
        <v>382</v>
      </c>
      <c r="D196" s="256"/>
      <c r="E196" s="256"/>
      <c r="F196" s="256"/>
      <c r="G196" s="256"/>
      <c r="H196" s="225"/>
      <c r="I196" s="225"/>
      <c r="J196" s="225"/>
      <c r="K196" s="225"/>
      <c r="L196" s="225"/>
      <c r="M196" s="225"/>
      <c r="N196" s="224"/>
      <c r="O196" s="224"/>
      <c r="P196" s="224"/>
      <c r="Q196" s="224"/>
      <c r="R196" s="225"/>
      <c r="S196" s="225"/>
      <c r="T196" s="225"/>
      <c r="U196" s="225"/>
      <c r="V196" s="225"/>
      <c r="W196" s="225"/>
      <c r="X196" s="225"/>
      <c r="Y196" s="225"/>
      <c r="Z196" s="215"/>
      <c r="AA196" s="215"/>
      <c r="AB196" s="215"/>
      <c r="AC196" s="215"/>
      <c r="AD196" s="215"/>
      <c r="AE196" s="215"/>
      <c r="AF196" s="215"/>
      <c r="AG196" s="215" t="s">
        <v>137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3" x14ac:dyDescent="0.2">
      <c r="A197" s="222"/>
      <c r="B197" s="223"/>
      <c r="C197" s="263" t="s">
        <v>383</v>
      </c>
      <c r="D197" s="256"/>
      <c r="E197" s="256"/>
      <c r="F197" s="256"/>
      <c r="G197" s="256"/>
      <c r="H197" s="225"/>
      <c r="I197" s="225"/>
      <c r="J197" s="225"/>
      <c r="K197" s="225"/>
      <c r="L197" s="225"/>
      <c r="M197" s="225"/>
      <c r="N197" s="224"/>
      <c r="O197" s="224"/>
      <c r="P197" s="224"/>
      <c r="Q197" s="224"/>
      <c r="R197" s="225"/>
      <c r="S197" s="225"/>
      <c r="T197" s="225"/>
      <c r="U197" s="225"/>
      <c r="V197" s="225"/>
      <c r="W197" s="225"/>
      <c r="X197" s="225"/>
      <c r="Y197" s="225"/>
      <c r="Z197" s="215"/>
      <c r="AA197" s="215"/>
      <c r="AB197" s="215"/>
      <c r="AC197" s="215"/>
      <c r="AD197" s="215"/>
      <c r="AE197" s="215"/>
      <c r="AF197" s="215"/>
      <c r="AG197" s="215" t="s">
        <v>137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ht="22.5" outlineLevel="1" x14ac:dyDescent="0.2">
      <c r="A198" s="246">
        <v>83</v>
      </c>
      <c r="B198" s="247" t="s">
        <v>384</v>
      </c>
      <c r="C198" s="258" t="s">
        <v>385</v>
      </c>
      <c r="D198" s="248" t="s">
        <v>159</v>
      </c>
      <c r="E198" s="249">
        <v>78</v>
      </c>
      <c r="F198" s="250"/>
      <c r="G198" s="251">
        <f>ROUND(E198*F198,2)</f>
        <v>0</v>
      </c>
      <c r="H198" s="250"/>
      <c r="I198" s="251">
        <f>ROUND(E198*H198,2)</f>
        <v>0</v>
      </c>
      <c r="J198" s="250"/>
      <c r="K198" s="251">
        <f>ROUND(E198*J198,2)</f>
        <v>0</v>
      </c>
      <c r="L198" s="251">
        <v>21</v>
      </c>
      <c r="M198" s="251">
        <f>G198*(1+L198/100)</f>
        <v>0</v>
      </c>
      <c r="N198" s="249">
        <v>6.9999999999999994E-5</v>
      </c>
      <c r="O198" s="249">
        <f>ROUND(E198*N198,2)</f>
        <v>0.01</v>
      </c>
      <c r="P198" s="249">
        <v>0</v>
      </c>
      <c r="Q198" s="249">
        <f>ROUND(E198*P198,2)</f>
        <v>0</v>
      </c>
      <c r="R198" s="251" t="s">
        <v>160</v>
      </c>
      <c r="S198" s="251" t="s">
        <v>128</v>
      </c>
      <c r="T198" s="252" t="s">
        <v>128</v>
      </c>
      <c r="U198" s="225">
        <v>0</v>
      </c>
      <c r="V198" s="225">
        <f>ROUND(E198*U198,2)</f>
        <v>0</v>
      </c>
      <c r="W198" s="225"/>
      <c r="X198" s="225" t="s">
        <v>161</v>
      </c>
      <c r="Y198" s="225" t="s">
        <v>115</v>
      </c>
      <c r="Z198" s="215"/>
      <c r="AA198" s="215"/>
      <c r="AB198" s="215"/>
      <c r="AC198" s="215"/>
      <c r="AD198" s="215"/>
      <c r="AE198" s="215"/>
      <c r="AF198" s="215"/>
      <c r="AG198" s="215" t="s">
        <v>276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ht="22.5" outlineLevel="1" x14ac:dyDescent="0.2">
      <c r="A199" s="246">
        <v>84</v>
      </c>
      <c r="B199" s="247" t="s">
        <v>386</v>
      </c>
      <c r="C199" s="258" t="s">
        <v>387</v>
      </c>
      <c r="D199" s="248" t="s">
        <v>159</v>
      </c>
      <c r="E199" s="249">
        <v>1680</v>
      </c>
      <c r="F199" s="250"/>
      <c r="G199" s="251">
        <f>ROUND(E199*F199,2)</f>
        <v>0</v>
      </c>
      <c r="H199" s="250"/>
      <c r="I199" s="251">
        <f>ROUND(E199*H199,2)</f>
        <v>0</v>
      </c>
      <c r="J199" s="250"/>
      <c r="K199" s="251">
        <f>ROUND(E199*J199,2)</f>
        <v>0</v>
      </c>
      <c r="L199" s="251">
        <v>21</v>
      </c>
      <c r="M199" s="251">
        <f>G199*(1+L199/100)</f>
        <v>0</v>
      </c>
      <c r="N199" s="249">
        <v>9.0000000000000006E-5</v>
      </c>
      <c r="O199" s="249">
        <f>ROUND(E199*N199,2)</f>
        <v>0.15</v>
      </c>
      <c r="P199" s="249">
        <v>0</v>
      </c>
      <c r="Q199" s="249">
        <f>ROUND(E199*P199,2)</f>
        <v>0</v>
      </c>
      <c r="R199" s="251" t="s">
        <v>160</v>
      </c>
      <c r="S199" s="251" t="s">
        <v>128</v>
      </c>
      <c r="T199" s="252" t="s">
        <v>128</v>
      </c>
      <c r="U199" s="225">
        <v>0</v>
      </c>
      <c r="V199" s="225">
        <f>ROUND(E199*U199,2)</f>
        <v>0</v>
      </c>
      <c r="W199" s="225"/>
      <c r="X199" s="225" t="s">
        <v>161</v>
      </c>
      <c r="Y199" s="225" t="s">
        <v>115</v>
      </c>
      <c r="Z199" s="215"/>
      <c r="AA199" s="215"/>
      <c r="AB199" s="215"/>
      <c r="AC199" s="215"/>
      <c r="AD199" s="215"/>
      <c r="AE199" s="215"/>
      <c r="AF199" s="215"/>
      <c r="AG199" s="215" t="s">
        <v>276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46">
        <v>85</v>
      </c>
      <c r="B200" s="247" t="s">
        <v>388</v>
      </c>
      <c r="C200" s="258" t="s">
        <v>389</v>
      </c>
      <c r="D200" s="248" t="s">
        <v>159</v>
      </c>
      <c r="E200" s="249">
        <v>126</v>
      </c>
      <c r="F200" s="250"/>
      <c r="G200" s="251">
        <f>ROUND(E200*F200,2)</f>
        <v>0</v>
      </c>
      <c r="H200" s="250"/>
      <c r="I200" s="251">
        <f>ROUND(E200*H200,2)</f>
        <v>0</v>
      </c>
      <c r="J200" s="250"/>
      <c r="K200" s="251">
        <f>ROUND(E200*J200,2)</f>
        <v>0</v>
      </c>
      <c r="L200" s="251">
        <v>21</v>
      </c>
      <c r="M200" s="251">
        <f>G200*(1+L200/100)</f>
        <v>0</v>
      </c>
      <c r="N200" s="249">
        <v>4.0000000000000003E-5</v>
      </c>
      <c r="O200" s="249">
        <f>ROUND(E200*N200,2)</f>
        <v>0.01</v>
      </c>
      <c r="P200" s="249">
        <v>0</v>
      </c>
      <c r="Q200" s="249">
        <f>ROUND(E200*P200,2)</f>
        <v>0</v>
      </c>
      <c r="R200" s="251" t="s">
        <v>160</v>
      </c>
      <c r="S200" s="251" t="s">
        <v>128</v>
      </c>
      <c r="T200" s="252" t="s">
        <v>128</v>
      </c>
      <c r="U200" s="225">
        <v>0</v>
      </c>
      <c r="V200" s="225">
        <f>ROUND(E200*U200,2)</f>
        <v>0</v>
      </c>
      <c r="W200" s="225"/>
      <c r="X200" s="225" t="s">
        <v>161</v>
      </c>
      <c r="Y200" s="225" t="s">
        <v>115</v>
      </c>
      <c r="Z200" s="215"/>
      <c r="AA200" s="215"/>
      <c r="AB200" s="215"/>
      <c r="AC200" s="215"/>
      <c r="AD200" s="215"/>
      <c r="AE200" s="215"/>
      <c r="AF200" s="215"/>
      <c r="AG200" s="215" t="s">
        <v>276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ht="22.5" outlineLevel="1" x14ac:dyDescent="0.2">
      <c r="A201" s="246">
        <v>86</v>
      </c>
      <c r="B201" s="247" t="s">
        <v>390</v>
      </c>
      <c r="C201" s="258" t="s">
        <v>391</v>
      </c>
      <c r="D201" s="248" t="s">
        <v>392</v>
      </c>
      <c r="E201" s="249">
        <v>360</v>
      </c>
      <c r="F201" s="250"/>
      <c r="G201" s="251">
        <f>ROUND(E201*F201,2)</f>
        <v>0</v>
      </c>
      <c r="H201" s="250"/>
      <c r="I201" s="251">
        <f>ROUND(E201*H201,2)</f>
        <v>0</v>
      </c>
      <c r="J201" s="250"/>
      <c r="K201" s="251">
        <f>ROUND(E201*J201,2)</f>
        <v>0</v>
      </c>
      <c r="L201" s="251">
        <v>21</v>
      </c>
      <c r="M201" s="251">
        <f>G201*(1+L201/100)</f>
        <v>0</v>
      </c>
      <c r="N201" s="249">
        <v>1.57E-3</v>
      </c>
      <c r="O201" s="249">
        <f>ROUND(E201*N201,2)</f>
        <v>0.56999999999999995</v>
      </c>
      <c r="P201" s="249">
        <v>0</v>
      </c>
      <c r="Q201" s="249">
        <f>ROUND(E201*P201,2)</f>
        <v>0</v>
      </c>
      <c r="R201" s="251" t="s">
        <v>160</v>
      </c>
      <c r="S201" s="251" t="s">
        <v>128</v>
      </c>
      <c r="T201" s="252" t="s">
        <v>128</v>
      </c>
      <c r="U201" s="225">
        <v>0</v>
      </c>
      <c r="V201" s="225">
        <f>ROUND(E201*U201,2)</f>
        <v>0</v>
      </c>
      <c r="W201" s="225"/>
      <c r="X201" s="225" t="s">
        <v>161</v>
      </c>
      <c r="Y201" s="225" t="s">
        <v>115</v>
      </c>
      <c r="Z201" s="215"/>
      <c r="AA201" s="215"/>
      <c r="AB201" s="215"/>
      <c r="AC201" s="215"/>
      <c r="AD201" s="215"/>
      <c r="AE201" s="215"/>
      <c r="AF201" s="215"/>
      <c r="AG201" s="215" t="s">
        <v>276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ht="22.5" outlineLevel="1" x14ac:dyDescent="0.2">
      <c r="A202" s="246">
        <v>87</v>
      </c>
      <c r="B202" s="247" t="s">
        <v>393</v>
      </c>
      <c r="C202" s="258" t="s">
        <v>394</v>
      </c>
      <c r="D202" s="248" t="s">
        <v>395</v>
      </c>
      <c r="E202" s="249">
        <v>102</v>
      </c>
      <c r="F202" s="250"/>
      <c r="G202" s="251">
        <f>ROUND(E202*F202,2)</f>
        <v>0</v>
      </c>
      <c r="H202" s="250"/>
      <c r="I202" s="251">
        <f>ROUND(E202*H202,2)</f>
        <v>0</v>
      </c>
      <c r="J202" s="250"/>
      <c r="K202" s="251">
        <f>ROUND(E202*J202,2)</f>
        <v>0</v>
      </c>
      <c r="L202" s="251">
        <v>21</v>
      </c>
      <c r="M202" s="251">
        <f>G202*(1+L202/100)</f>
        <v>0</v>
      </c>
      <c r="N202" s="249">
        <v>1E-3</v>
      </c>
      <c r="O202" s="249">
        <f>ROUND(E202*N202,2)</f>
        <v>0.1</v>
      </c>
      <c r="P202" s="249">
        <v>0</v>
      </c>
      <c r="Q202" s="249">
        <f>ROUND(E202*P202,2)</f>
        <v>0</v>
      </c>
      <c r="R202" s="251" t="s">
        <v>160</v>
      </c>
      <c r="S202" s="251" t="s">
        <v>128</v>
      </c>
      <c r="T202" s="252" t="s">
        <v>128</v>
      </c>
      <c r="U202" s="225">
        <v>0</v>
      </c>
      <c r="V202" s="225">
        <f>ROUND(E202*U202,2)</f>
        <v>0</v>
      </c>
      <c r="W202" s="225"/>
      <c r="X202" s="225" t="s">
        <v>161</v>
      </c>
      <c r="Y202" s="225" t="s">
        <v>115</v>
      </c>
      <c r="Z202" s="215"/>
      <c r="AA202" s="215"/>
      <c r="AB202" s="215"/>
      <c r="AC202" s="215"/>
      <c r="AD202" s="215"/>
      <c r="AE202" s="215"/>
      <c r="AF202" s="215"/>
      <c r="AG202" s="215" t="s">
        <v>276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ht="33.75" outlineLevel="1" x14ac:dyDescent="0.2">
      <c r="A203" s="246">
        <v>88</v>
      </c>
      <c r="B203" s="247" t="s">
        <v>396</v>
      </c>
      <c r="C203" s="258" t="s">
        <v>397</v>
      </c>
      <c r="D203" s="248" t="s">
        <v>178</v>
      </c>
      <c r="E203" s="249">
        <v>12</v>
      </c>
      <c r="F203" s="250"/>
      <c r="G203" s="251">
        <f>ROUND(E203*F203,2)</f>
        <v>0</v>
      </c>
      <c r="H203" s="250"/>
      <c r="I203" s="251">
        <f>ROUND(E203*H203,2)</f>
        <v>0</v>
      </c>
      <c r="J203" s="250"/>
      <c r="K203" s="251">
        <f>ROUND(E203*J203,2)</f>
        <v>0</v>
      </c>
      <c r="L203" s="251">
        <v>21</v>
      </c>
      <c r="M203" s="251">
        <f>G203*(1+L203/100)</f>
        <v>0</v>
      </c>
      <c r="N203" s="249">
        <v>1.0000000000000001E-5</v>
      </c>
      <c r="O203" s="249">
        <f>ROUND(E203*N203,2)</f>
        <v>0</v>
      </c>
      <c r="P203" s="249">
        <v>0</v>
      </c>
      <c r="Q203" s="249">
        <f>ROUND(E203*P203,2)</f>
        <v>0</v>
      </c>
      <c r="R203" s="251" t="s">
        <v>160</v>
      </c>
      <c r="S203" s="251" t="s">
        <v>128</v>
      </c>
      <c r="T203" s="252" t="s">
        <v>128</v>
      </c>
      <c r="U203" s="225">
        <v>0</v>
      </c>
      <c r="V203" s="225">
        <f>ROUND(E203*U203,2)</f>
        <v>0</v>
      </c>
      <c r="W203" s="225"/>
      <c r="X203" s="225" t="s">
        <v>161</v>
      </c>
      <c r="Y203" s="225" t="s">
        <v>115</v>
      </c>
      <c r="Z203" s="215"/>
      <c r="AA203" s="215"/>
      <c r="AB203" s="215"/>
      <c r="AC203" s="215"/>
      <c r="AD203" s="215"/>
      <c r="AE203" s="215"/>
      <c r="AF203" s="215"/>
      <c r="AG203" s="215" t="s">
        <v>276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46">
        <v>89</v>
      </c>
      <c r="B204" s="247" t="s">
        <v>398</v>
      </c>
      <c r="C204" s="258" t="s">
        <v>399</v>
      </c>
      <c r="D204" s="248" t="s">
        <v>178</v>
      </c>
      <c r="E204" s="249">
        <v>24</v>
      </c>
      <c r="F204" s="250"/>
      <c r="G204" s="251">
        <f>ROUND(E204*F204,2)</f>
        <v>0</v>
      </c>
      <c r="H204" s="250"/>
      <c r="I204" s="251">
        <f>ROUND(E204*H204,2)</f>
        <v>0</v>
      </c>
      <c r="J204" s="250"/>
      <c r="K204" s="251">
        <f>ROUND(E204*J204,2)</f>
        <v>0</v>
      </c>
      <c r="L204" s="251">
        <v>21</v>
      </c>
      <c r="M204" s="251">
        <f>G204*(1+L204/100)</f>
        <v>0</v>
      </c>
      <c r="N204" s="249">
        <v>5.0000000000000002E-5</v>
      </c>
      <c r="O204" s="249">
        <f>ROUND(E204*N204,2)</f>
        <v>0</v>
      </c>
      <c r="P204" s="249">
        <v>0</v>
      </c>
      <c r="Q204" s="249">
        <f>ROUND(E204*P204,2)</f>
        <v>0</v>
      </c>
      <c r="R204" s="251" t="s">
        <v>160</v>
      </c>
      <c r="S204" s="251" t="s">
        <v>128</v>
      </c>
      <c r="T204" s="252" t="s">
        <v>128</v>
      </c>
      <c r="U204" s="225">
        <v>0</v>
      </c>
      <c r="V204" s="225">
        <f>ROUND(E204*U204,2)</f>
        <v>0</v>
      </c>
      <c r="W204" s="225"/>
      <c r="X204" s="225" t="s">
        <v>161</v>
      </c>
      <c r="Y204" s="225" t="s">
        <v>115</v>
      </c>
      <c r="Z204" s="215"/>
      <c r="AA204" s="215"/>
      <c r="AB204" s="215"/>
      <c r="AC204" s="215"/>
      <c r="AD204" s="215"/>
      <c r="AE204" s="215"/>
      <c r="AF204" s="215"/>
      <c r="AG204" s="215" t="s">
        <v>276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ht="22.5" outlineLevel="1" x14ac:dyDescent="0.2">
      <c r="A205" s="246">
        <v>90</v>
      </c>
      <c r="B205" s="247" t="s">
        <v>400</v>
      </c>
      <c r="C205" s="258" t="s">
        <v>401</v>
      </c>
      <c r="D205" s="248" t="s">
        <v>178</v>
      </c>
      <c r="E205" s="249">
        <v>2</v>
      </c>
      <c r="F205" s="250"/>
      <c r="G205" s="251">
        <f>ROUND(E205*F205,2)</f>
        <v>0</v>
      </c>
      <c r="H205" s="250"/>
      <c r="I205" s="251">
        <f>ROUND(E205*H205,2)</f>
        <v>0</v>
      </c>
      <c r="J205" s="250"/>
      <c r="K205" s="251">
        <f>ROUND(E205*J205,2)</f>
        <v>0</v>
      </c>
      <c r="L205" s="251">
        <v>21</v>
      </c>
      <c r="M205" s="251">
        <f>G205*(1+L205/100)</f>
        <v>0</v>
      </c>
      <c r="N205" s="249">
        <v>1.4E-2</v>
      </c>
      <c r="O205" s="249">
        <f>ROUND(E205*N205,2)</f>
        <v>0.03</v>
      </c>
      <c r="P205" s="249">
        <v>0</v>
      </c>
      <c r="Q205" s="249">
        <f>ROUND(E205*P205,2)</f>
        <v>0</v>
      </c>
      <c r="R205" s="251" t="s">
        <v>160</v>
      </c>
      <c r="S205" s="251" t="s">
        <v>128</v>
      </c>
      <c r="T205" s="252" t="s">
        <v>128</v>
      </c>
      <c r="U205" s="225">
        <v>0</v>
      </c>
      <c r="V205" s="225">
        <f>ROUND(E205*U205,2)</f>
        <v>0</v>
      </c>
      <c r="W205" s="225"/>
      <c r="X205" s="225" t="s">
        <v>161</v>
      </c>
      <c r="Y205" s="225" t="s">
        <v>115</v>
      </c>
      <c r="Z205" s="215"/>
      <c r="AA205" s="215"/>
      <c r="AB205" s="215"/>
      <c r="AC205" s="215"/>
      <c r="AD205" s="215"/>
      <c r="AE205" s="215"/>
      <c r="AF205" s="215"/>
      <c r="AG205" s="215" t="s">
        <v>276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ht="22.5" outlineLevel="1" x14ac:dyDescent="0.2">
      <c r="A206" s="239">
        <v>91</v>
      </c>
      <c r="B206" s="240" t="s">
        <v>402</v>
      </c>
      <c r="C206" s="259" t="s">
        <v>403</v>
      </c>
      <c r="D206" s="241" t="s">
        <v>178</v>
      </c>
      <c r="E206" s="242">
        <v>2</v>
      </c>
      <c r="F206" s="243"/>
      <c r="G206" s="244">
        <f>ROUND(E206*F206,2)</f>
        <v>0</v>
      </c>
      <c r="H206" s="243"/>
      <c r="I206" s="244">
        <f>ROUND(E206*H206,2)</f>
        <v>0</v>
      </c>
      <c r="J206" s="243"/>
      <c r="K206" s="244">
        <f>ROUND(E206*J206,2)</f>
        <v>0</v>
      </c>
      <c r="L206" s="244">
        <v>21</v>
      </c>
      <c r="M206" s="244">
        <f>G206*(1+L206/100)</f>
        <v>0</v>
      </c>
      <c r="N206" s="242">
        <v>0</v>
      </c>
      <c r="O206" s="242">
        <f>ROUND(E206*N206,2)</f>
        <v>0</v>
      </c>
      <c r="P206" s="242">
        <v>0</v>
      </c>
      <c r="Q206" s="242">
        <f>ROUND(E206*P206,2)</f>
        <v>0</v>
      </c>
      <c r="R206" s="244"/>
      <c r="S206" s="244" t="s">
        <v>113</v>
      </c>
      <c r="T206" s="245" t="s">
        <v>123</v>
      </c>
      <c r="U206" s="225">
        <v>0</v>
      </c>
      <c r="V206" s="225">
        <f>ROUND(E206*U206,2)</f>
        <v>0</v>
      </c>
      <c r="W206" s="225"/>
      <c r="X206" s="225" t="s">
        <v>161</v>
      </c>
      <c r="Y206" s="225" t="s">
        <v>115</v>
      </c>
      <c r="Z206" s="215"/>
      <c r="AA206" s="215"/>
      <c r="AB206" s="215"/>
      <c r="AC206" s="215"/>
      <c r="AD206" s="215"/>
      <c r="AE206" s="215"/>
      <c r="AF206" s="215"/>
      <c r="AG206" s="215" t="s">
        <v>162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2" x14ac:dyDescent="0.2">
      <c r="A207" s="222"/>
      <c r="B207" s="223"/>
      <c r="C207" s="260" t="s">
        <v>404</v>
      </c>
      <c r="D207" s="254"/>
      <c r="E207" s="254"/>
      <c r="F207" s="254"/>
      <c r="G207" s="254"/>
      <c r="H207" s="225"/>
      <c r="I207" s="225"/>
      <c r="J207" s="225"/>
      <c r="K207" s="225"/>
      <c r="L207" s="225"/>
      <c r="M207" s="225"/>
      <c r="N207" s="224"/>
      <c r="O207" s="224"/>
      <c r="P207" s="224"/>
      <c r="Q207" s="224"/>
      <c r="R207" s="225"/>
      <c r="S207" s="225"/>
      <c r="T207" s="225"/>
      <c r="U207" s="225"/>
      <c r="V207" s="225"/>
      <c r="W207" s="225"/>
      <c r="X207" s="225"/>
      <c r="Y207" s="225"/>
      <c r="Z207" s="215"/>
      <c r="AA207" s="215"/>
      <c r="AB207" s="215"/>
      <c r="AC207" s="215"/>
      <c r="AD207" s="215"/>
      <c r="AE207" s="215"/>
      <c r="AF207" s="215"/>
      <c r="AG207" s="215" t="s">
        <v>137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46">
        <v>92</v>
      </c>
      <c r="B208" s="247" t="s">
        <v>405</v>
      </c>
      <c r="C208" s="258" t="s">
        <v>406</v>
      </c>
      <c r="D208" s="248" t="s">
        <v>206</v>
      </c>
      <c r="E208" s="249">
        <v>0.85821999999999998</v>
      </c>
      <c r="F208" s="250"/>
      <c r="G208" s="251">
        <f>ROUND(E208*F208,2)</f>
        <v>0</v>
      </c>
      <c r="H208" s="250"/>
      <c r="I208" s="251">
        <f>ROUND(E208*H208,2)</f>
        <v>0</v>
      </c>
      <c r="J208" s="250"/>
      <c r="K208" s="251">
        <f>ROUND(E208*J208,2)</f>
        <v>0</v>
      </c>
      <c r="L208" s="251">
        <v>21</v>
      </c>
      <c r="M208" s="251">
        <f>G208*(1+L208/100)</f>
        <v>0</v>
      </c>
      <c r="N208" s="249">
        <v>0</v>
      </c>
      <c r="O208" s="249">
        <f>ROUND(E208*N208,2)</f>
        <v>0</v>
      </c>
      <c r="P208" s="249">
        <v>0</v>
      </c>
      <c r="Q208" s="249">
        <f>ROUND(E208*P208,2)</f>
        <v>0</v>
      </c>
      <c r="R208" s="251" t="s">
        <v>179</v>
      </c>
      <c r="S208" s="251" t="s">
        <v>128</v>
      </c>
      <c r="T208" s="252" t="s">
        <v>128</v>
      </c>
      <c r="U208" s="225">
        <v>3.55</v>
      </c>
      <c r="V208" s="225">
        <f>ROUND(E208*U208,2)</f>
        <v>3.05</v>
      </c>
      <c r="W208" s="225"/>
      <c r="X208" s="225" t="s">
        <v>207</v>
      </c>
      <c r="Y208" s="225" t="s">
        <v>115</v>
      </c>
      <c r="Z208" s="215"/>
      <c r="AA208" s="215"/>
      <c r="AB208" s="215"/>
      <c r="AC208" s="215"/>
      <c r="AD208" s="215"/>
      <c r="AE208" s="215"/>
      <c r="AF208" s="215"/>
      <c r="AG208" s="215" t="s">
        <v>208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x14ac:dyDescent="0.2">
      <c r="A209" s="232" t="s">
        <v>108</v>
      </c>
      <c r="B209" s="233" t="s">
        <v>75</v>
      </c>
      <c r="C209" s="257" t="s">
        <v>76</v>
      </c>
      <c r="D209" s="234"/>
      <c r="E209" s="235"/>
      <c r="F209" s="236"/>
      <c r="G209" s="236">
        <f>SUMIF(AG210:AG219,"&lt;&gt;NOR",G210:G219)</f>
        <v>0</v>
      </c>
      <c r="H209" s="236"/>
      <c r="I209" s="236">
        <f>SUM(I210:I219)</f>
        <v>0</v>
      </c>
      <c r="J209" s="236"/>
      <c r="K209" s="236">
        <f>SUM(K210:K219)</f>
        <v>0</v>
      </c>
      <c r="L209" s="236"/>
      <c r="M209" s="236">
        <f>SUM(M210:M219)</f>
        <v>0</v>
      </c>
      <c r="N209" s="235"/>
      <c r="O209" s="235">
        <f>SUM(O210:O219)</f>
        <v>0.02</v>
      </c>
      <c r="P209" s="235"/>
      <c r="Q209" s="235">
        <f>SUM(Q210:Q219)</f>
        <v>0</v>
      </c>
      <c r="R209" s="236"/>
      <c r="S209" s="236"/>
      <c r="T209" s="237"/>
      <c r="U209" s="231"/>
      <c r="V209" s="231">
        <f>SUM(V210:V219)</f>
        <v>115.67999999999999</v>
      </c>
      <c r="W209" s="231"/>
      <c r="X209" s="231"/>
      <c r="Y209" s="231"/>
      <c r="AG209" t="s">
        <v>109</v>
      </c>
    </row>
    <row r="210" spans="1:60" outlineLevel="1" x14ac:dyDescent="0.2">
      <c r="A210" s="239">
        <v>93</v>
      </c>
      <c r="B210" s="240" t="s">
        <v>407</v>
      </c>
      <c r="C210" s="259" t="s">
        <v>408</v>
      </c>
      <c r="D210" s="241" t="s">
        <v>409</v>
      </c>
      <c r="E210" s="242">
        <v>0.3</v>
      </c>
      <c r="F210" s="243"/>
      <c r="G210" s="244">
        <f>ROUND(E210*F210,2)</f>
        <v>0</v>
      </c>
      <c r="H210" s="243"/>
      <c r="I210" s="244">
        <f>ROUND(E210*H210,2)</f>
        <v>0</v>
      </c>
      <c r="J210" s="243"/>
      <c r="K210" s="244">
        <f>ROUND(E210*J210,2)</f>
        <v>0</v>
      </c>
      <c r="L210" s="244">
        <v>21</v>
      </c>
      <c r="M210" s="244">
        <f>G210*(1+L210/100)</f>
        <v>0</v>
      </c>
      <c r="N210" s="242">
        <v>0</v>
      </c>
      <c r="O210" s="242">
        <f>ROUND(E210*N210,2)</f>
        <v>0</v>
      </c>
      <c r="P210" s="242">
        <v>0</v>
      </c>
      <c r="Q210" s="242">
        <f>ROUND(E210*P210,2)</f>
        <v>0</v>
      </c>
      <c r="R210" s="244"/>
      <c r="S210" s="244" t="s">
        <v>113</v>
      </c>
      <c r="T210" s="245" t="s">
        <v>123</v>
      </c>
      <c r="U210" s="225">
        <v>0</v>
      </c>
      <c r="V210" s="225">
        <f>ROUND(E210*U210,2)</f>
        <v>0</v>
      </c>
      <c r="W210" s="225"/>
      <c r="X210" s="225" t="s">
        <v>134</v>
      </c>
      <c r="Y210" s="225" t="s">
        <v>115</v>
      </c>
      <c r="Z210" s="215"/>
      <c r="AA210" s="215"/>
      <c r="AB210" s="215"/>
      <c r="AC210" s="215"/>
      <c r="AD210" s="215"/>
      <c r="AE210" s="215"/>
      <c r="AF210" s="215"/>
      <c r="AG210" s="215" t="s">
        <v>135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2" x14ac:dyDescent="0.2">
      <c r="A211" s="222"/>
      <c r="B211" s="223"/>
      <c r="C211" s="260" t="s">
        <v>410</v>
      </c>
      <c r="D211" s="254"/>
      <c r="E211" s="254"/>
      <c r="F211" s="254"/>
      <c r="G211" s="254"/>
      <c r="H211" s="225"/>
      <c r="I211" s="225"/>
      <c r="J211" s="225"/>
      <c r="K211" s="225"/>
      <c r="L211" s="225"/>
      <c r="M211" s="225"/>
      <c r="N211" s="224"/>
      <c r="O211" s="224"/>
      <c r="P211" s="224"/>
      <c r="Q211" s="224"/>
      <c r="R211" s="225"/>
      <c r="S211" s="225"/>
      <c r="T211" s="225"/>
      <c r="U211" s="225"/>
      <c r="V211" s="225"/>
      <c r="W211" s="225"/>
      <c r="X211" s="225"/>
      <c r="Y211" s="225"/>
      <c r="Z211" s="215"/>
      <c r="AA211" s="215"/>
      <c r="AB211" s="215"/>
      <c r="AC211" s="215"/>
      <c r="AD211" s="215"/>
      <c r="AE211" s="215"/>
      <c r="AF211" s="215"/>
      <c r="AG211" s="215" t="s">
        <v>137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39">
        <v>94</v>
      </c>
      <c r="B212" s="240" t="s">
        <v>411</v>
      </c>
      <c r="C212" s="259" t="s">
        <v>412</v>
      </c>
      <c r="D212" s="241" t="s">
        <v>154</v>
      </c>
      <c r="E212" s="242">
        <v>450</v>
      </c>
      <c r="F212" s="243"/>
      <c r="G212" s="244">
        <f>ROUND(E212*F212,2)</f>
        <v>0</v>
      </c>
      <c r="H212" s="243"/>
      <c r="I212" s="244">
        <f>ROUND(E212*H212,2)</f>
        <v>0</v>
      </c>
      <c r="J212" s="243"/>
      <c r="K212" s="244">
        <f>ROUND(E212*J212,2)</f>
        <v>0</v>
      </c>
      <c r="L212" s="244">
        <v>21</v>
      </c>
      <c r="M212" s="244">
        <f>G212*(1+L212/100)</f>
        <v>0</v>
      </c>
      <c r="N212" s="242">
        <v>0</v>
      </c>
      <c r="O212" s="242">
        <f>ROUND(E212*N212,2)</f>
        <v>0</v>
      </c>
      <c r="P212" s="242">
        <v>0</v>
      </c>
      <c r="Q212" s="242">
        <f>ROUND(E212*P212,2)</f>
        <v>0</v>
      </c>
      <c r="R212" s="244"/>
      <c r="S212" s="244" t="s">
        <v>113</v>
      </c>
      <c r="T212" s="245" t="s">
        <v>123</v>
      </c>
      <c r="U212" s="225">
        <v>0</v>
      </c>
      <c r="V212" s="225">
        <f>ROUND(E212*U212,2)</f>
        <v>0</v>
      </c>
      <c r="W212" s="225"/>
      <c r="X212" s="225" t="s">
        <v>134</v>
      </c>
      <c r="Y212" s="225" t="s">
        <v>115</v>
      </c>
      <c r="Z212" s="215"/>
      <c r="AA212" s="215"/>
      <c r="AB212" s="215"/>
      <c r="AC212" s="215"/>
      <c r="AD212" s="215"/>
      <c r="AE212" s="215"/>
      <c r="AF212" s="215"/>
      <c r="AG212" s="215" t="s">
        <v>180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2" x14ac:dyDescent="0.2">
      <c r="A213" s="222"/>
      <c r="B213" s="223"/>
      <c r="C213" s="260" t="s">
        <v>412</v>
      </c>
      <c r="D213" s="254"/>
      <c r="E213" s="254"/>
      <c r="F213" s="254"/>
      <c r="G213" s="254"/>
      <c r="H213" s="225"/>
      <c r="I213" s="225"/>
      <c r="J213" s="225"/>
      <c r="K213" s="225"/>
      <c r="L213" s="225"/>
      <c r="M213" s="225"/>
      <c r="N213" s="224"/>
      <c r="O213" s="224"/>
      <c r="P213" s="224"/>
      <c r="Q213" s="224"/>
      <c r="R213" s="225"/>
      <c r="S213" s="225"/>
      <c r="T213" s="225"/>
      <c r="U213" s="225"/>
      <c r="V213" s="225"/>
      <c r="W213" s="225"/>
      <c r="X213" s="225"/>
      <c r="Y213" s="225"/>
      <c r="Z213" s="215"/>
      <c r="AA213" s="215"/>
      <c r="AB213" s="215"/>
      <c r="AC213" s="215"/>
      <c r="AD213" s="215"/>
      <c r="AE213" s="215"/>
      <c r="AF213" s="215"/>
      <c r="AG213" s="215" t="s">
        <v>137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46">
        <v>95</v>
      </c>
      <c r="B214" s="247" t="s">
        <v>413</v>
      </c>
      <c r="C214" s="258" t="s">
        <v>414</v>
      </c>
      <c r="D214" s="248" t="s">
        <v>395</v>
      </c>
      <c r="E214" s="249">
        <v>200</v>
      </c>
      <c r="F214" s="250"/>
      <c r="G214" s="251">
        <f>ROUND(E214*F214,2)</f>
        <v>0</v>
      </c>
      <c r="H214" s="250"/>
      <c r="I214" s="251">
        <f>ROUND(E214*H214,2)</f>
        <v>0</v>
      </c>
      <c r="J214" s="250"/>
      <c r="K214" s="251">
        <f>ROUND(E214*J214,2)</f>
        <v>0</v>
      </c>
      <c r="L214" s="251">
        <v>21</v>
      </c>
      <c r="M214" s="251">
        <f>G214*(1+L214/100)</f>
        <v>0</v>
      </c>
      <c r="N214" s="249">
        <v>6.0000000000000002E-5</v>
      </c>
      <c r="O214" s="249">
        <f>ROUND(E214*N214,2)</f>
        <v>0.01</v>
      </c>
      <c r="P214" s="249">
        <v>0</v>
      </c>
      <c r="Q214" s="249">
        <f>ROUND(E214*P214,2)</f>
        <v>0</v>
      </c>
      <c r="R214" s="251" t="s">
        <v>415</v>
      </c>
      <c r="S214" s="251" t="s">
        <v>128</v>
      </c>
      <c r="T214" s="252" t="s">
        <v>128</v>
      </c>
      <c r="U214" s="225">
        <v>0.42599999999999999</v>
      </c>
      <c r="V214" s="225">
        <f>ROUND(E214*U214,2)</f>
        <v>85.2</v>
      </c>
      <c r="W214" s="225"/>
      <c r="X214" s="225" t="s">
        <v>134</v>
      </c>
      <c r="Y214" s="225" t="s">
        <v>115</v>
      </c>
      <c r="Z214" s="215"/>
      <c r="AA214" s="215"/>
      <c r="AB214" s="215"/>
      <c r="AC214" s="215"/>
      <c r="AD214" s="215"/>
      <c r="AE214" s="215"/>
      <c r="AF214" s="215"/>
      <c r="AG214" s="215" t="s">
        <v>180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46">
        <v>96</v>
      </c>
      <c r="B215" s="247" t="s">
        <v>416</v>
      </c>
      <c r="C215" s="258" t="s">
        <v>417</v>
      </c>
      <c r="D215" s="248" t="s">
        <v>395</v>
      </c>
      <c r="E215" s="249">
        <v>100</v>
      </c>
      <c r="F215" s="250"/>
      <c r="G215" s="251">
        <f>ROUND(E215*F215,2)</f>
        <v>0</v>
      </c>
      <c r="H215" s="250"/>
      <c r="I215" s="251">
        <f>ROUND(E215*H215,2)</f>
        <v>0</v>
      </c>
      <c r="J215" s="250"/>
      <c r="K215" s="251">
        <f>ROUND(E215*J215,2)</f>
        <v>0</v>
      </c>
      <c r="L215" s="251">
        <v>21</v>
      </c>
      <c r="M215" s="251">
        <f>G215*(1+L215/100)</f>
        <v>0</v>
      </c>
      <c r="N215" s="249">
        <v>6.0000000000000002E-5</v>
      </c>
      <c r="O215" s="249">
        <f>ROUND(E215*N215,2)</f>
        <v>0.01</v>
      </c>
      <c r="P215" s="249">
        <v>0</v>
      </c>
      <c r="Q215" s="249">
        <f>ROUND(E215*P215,2)</f>
        <v>0</v>
      </c>
      <c r="R215" s="251" t="s">
        <v>415</v>
      </c>
      <c r="S215" s="251" t="s">
        <v>128</v>
      </c>
      <c r="T215" s="252" t="s">
        <v>128</v>
      </c>
      <c r="U215" s="225">
        <v>0.30399999999999999</v>
      </c>
      <c r="V215" s="225">
        <f>ROUND(E215*U215,2)</f>
        <v>30.4</v>
      </c>
      <c r="W215" s="225"/>
      <c r="X215" s="225" t="s">
        <v>134</v>
      </c>
      <c r="Y215" s="225" t="s">
        <v>115</v>
      </c>
      <c r="Z215" s="215"/>
      <c r="AA215" s="215"/>
      <c r="AB215" s="215"/>
      <c r="AC215" s="215"/>
      <c r="AD215" s="215"/>
      <c r="AE215" s="215"/>
      <c r="AF215" s="215"/>
      <c r="AG215" s="215" t="s">
        <v>180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">
      <c r="A216" s="239">
        <v>97</v>
      </c>
      <c r="B216" s="240" t="s">
        <v>418</v>
      </c>
      <c r="C216" s="259" t="s">
        <v>419</v>
      </c>
      <c r="D216" s="241" t="s">
        <v>206</v>
      </c>
      <c r="E216" s="242">
        <v>1.7999999999999999E-2</v>
      </c>
      <c r="F216" s="243"/>
      <c r="G216" s="244">
        <f>ROUND(E216*F216,2)</f>
        <v>0</v>
      </c>
      <c r="H216" s="243"/>
      <c r="I216" s="244">
        <f>ROUND(E216*H216,2)</f>
        <v>0</v>
      </c>
      <c r="J216" s="243"/>
      <c r="K216" s="244">
        <f>ROUND(E216*J216,2)</f>
        <v>0</v>
      </c>
      <c r="L216" s="244">
        <v>21</v>
      </c>
      <c r="M216" s="244">
        <f>G216*(1+L216/100)</f>
        <v>0</v>
      </c>
      <c r="N216" s="242">
        <v>0</v>
      </c>
      <c r="O216" s="242">
        <f>ROUND(E216*N216,2)</f>
        <v>0</v>
      </c>
      <c r="P216" s="242">
        <v>0</v>
      </c>
      <c r="Q216" s="242">
        <f>ROUND(E216*P216,2)</f>
        <v>0</v>
      </c>
      <c r="R216" s="244" t="s">
        <v>415</v>
      </c>
      <c r="S216" s="244" t="s">
        <v>128</v>
      </c>
      <c r="T216" s="245" t="s">
        <v>128</v>
      </c>
      <c r="U216" s="225">
        <v>3.327</v>
      </c>
      <c r="V216" s="225">
        <f>ROUND(E216*U216,2)</f>
        <v>0.06</v>
      </c>
      <c r="W216" s="225"/>
      <c r="X216" s="225" t="s">
        <v>207</v>
      </c>
      <c r="Y216" s="225" t="s">
        <v>115</v>
      </c>
      <c r="Z216" s="215"/>
      <c r="AA216" s="215"/>
      <c r="AB216" s="215"/>
      <c r="AC216" s="215"/>
      <c r="AD216" s="215"/>
      <c r="AE216" s="215"/>
      <c r="AF216" s="215"/>
      <c r="AG216" s="215" t="s">
        <v>208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2" x14ac:dyDescent="0.2">
      <c r="A217" s="222"/>
      <c r="B217" s="223"/>
      <c r="C217" s="262" t="s">
        <v>420</v>
      </c>
      <c r="D217" s="255"/>
      <c r="E217" s="255"/>
      <c r="F217" s="255"/>
      <c r="G217" s="25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5"/>
      <c r="AA217" s="215"/>
      <c r="AB217" s="215"/>
      <c r="AC217" s="215"/>
      <c r="AD217" s="215"/>
      <c r="AE217" s="215"/>
      <c r="AF217" s="215"/>
      <c r="AG217" s="215" t="s">
        <v>184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ht="22.5" outlineLevel="1" x14ac:dyDescent="0.2">
      <c r="A218" s="239">
        <v>98</v>
      </c>
      <c r="B218" s="240" t="s">
        <v>421</v>
      </c>
      <c r="C218" s="259" t="s">
        <v>422</v>
      </c>
      <c r="D218" s="241" t="s">
        <v>206</v>
      </c>
      <c r="E218" s="242">
        <v>1.7999999999999999E-2</v>
      </c>
      <c r="F218" s="243"/>
      <c r="G218" s="244">
        <f>ROUND(E218*F218,2)</f>
        <v>0</v>
      </c>
      <c r="H218" s="243"/>
      <c r="I218" s="244">
        <f>ROUND(E218*H218,2)</f>
        <v>0</v>
      </c>
      <c r="J218" s="243"/>
      <c r="K218" s="244">
        <f>ROUND(E218*J218,2)</f>
        <v>0</v>
      </c>
      <c r="L218" s="244">
        <v>21</v>
      </c>
      <c r="M218" s="244">
        <f>G218*(1+L218/100)</f>
        <v>0</v>
      </c>
      <c r="N218" s="242">
        <v>0</v>
      </c>
      <c r="O218" s="242">
        <f>ROUND(E218*N218,2)</f>
        <v>0</v>
      </c>
      <c r="P218" s="242">
        <v>0</v>
      </c>
      <c r="Q218" s="242">
        <f>ROUND(E218*P218,2)</f>
        <v>0</v>
      </c>
      <c r="R218" s="244" t="s">
        <v>415</v>
      </c>
      <c r="S218" s="244" t="s">
        <v>128</v>
      </c>
      <c r="T218" s="245" t="s">
        <v>128</v>
      </c>
      <c r="U218" s="225">
        <v>0.95</v>
      </c>
      <c r="V218" s="225">
        <f>ROUND(E218*U218,2)</f>
        <v>0.02</v>
      </c>
      <c r="W218" s="225"/>
      <c r="X218" s="225" t="s">
        <v>207</v>
      </c>
      <c r="Y218" s="225" t="s">
        <v>115</v>
      </c>
      <c r="Z218" s="215"/>
      <c r="AA218" s="215"/>
      <c r="AB218" s="215"/>
      <c r="AC218" s="215"/>
      <c r="AD218" s="215"/>
      <c r="AE218" s="215"/>
      <c r="AF218" s="215"/>
      <c r="AG218" s="215" t="s">
        <v>208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2" x14ac:dyDescent="0.2">
      <c r="A219" s="222"/>
      <c r="B219" s="223"/>
      <c r="C219" s="262" t="s">
        <v>420</v>
      </c>
      <c r="D219" s="255"/>
      <c r="E219" s="255"/>
      <c r="F219" s="255"/>
      <c r="G219" s="255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25"/>
      <c r="Z219" s="215"/>
      <c r="AA219" s="215"/>
      <c r="AB219" s="215"/>
      <c r="AC219" s="215"/>
      <c r="AD219" s="215"/>
      <c r="AE219" s="215"/>
      <c r="AF219" s="215"/>
      <c r="AG219" s="215" t="s">
        <v>184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x14ac:dyDescent="0.2">
      <c r="A220" s="232" t="s">
        <v>108</v>
      </c>
      <c r="B220" s="233" t="s">
        <v>77</v>
      </c>
      <c r="C220" s="257" t="s">
        <v>78</v>
      </c>
      <c r="D220" s="234"/>
      <c r="E220" s="235"/>
      <c r="F220" s="236"/>
      <c r="G220" s="236">
        <f>SUMIF(AG221:AG222,"&lt;&gt;NOR",G221:G222)</f>
        <v>0</v>
      </c>
      <c r="H220" s="236"/>
      <c r="I220" s="236">
        <f>SUM(I221:I222)</f>
        <v>0</v>
      </c>
      <c r="J220" s="236"/>
      <c r="K220" s="236">
        <f>SUM(K221:K222)</f>
        <v>0</v>
      </c>
      <c r="L220" s="236"/>
      <c r="M220" s="236">
        <f>SUM(M221:M222)</f>
        <v>0</v>
      </c>
      <c r="N220" s="235"/>
      <c r="O220" s="235">
        <f>SUM(O221:O222)</f>
        <v>0.01</v>
      </c>
      <c r="P220" s="235"/>
      <c r="Q220" s="235">
        <f>SUM(Q221:Q222)</f>
        <v>0</v>
      </c>
      <c r="R220" s="236"/>
      <c r="S220" s="236"/>
      <c r="T220" s="237"/>
      <c r="U220" s="231"/>
      <c r="V220" s="231">
        <f>SUM(V221:V222)</f>
        <v>7.62</v>
      </c>
      <c r="W220" s="231"/>
      <c r="X220" s="231"/>
      <c r="Y220" s="231"/>
      <c r="AG220" t="s">
        <v>109</v>
      </c>
    </row>
    <row r="221" spans="1:60" outlineLevel="1" x14ac:dyDescent="0.2">
      <c r="A221" s="239">
        <v>99</v>
      </c>
      <c r="B221" s="240" t="s">
        <v>423</v>
      </c>
      <c r="C221" s="259" t="s">
        <v>424</v>
      </c>
      <c r="D221" s="241" t="s">
        <v>392</v>
      </c>
      <c r="E221" s="242">
        <v>18.899999999999999</v>
      </c>
      <c r="F221" s="243"/>
      <c r="G221" s="244">
        <f>ROUND(E221*F221,2)</f>
        <v>0</v>
      </c>
      <c r="H221" s="243"/>
      <c r="I221" s="244">
        <f>ROUND(E221*H221,2)</f>
        <v>0</v>
      </c>
      <c r="J221" s="243"/>
      <c r="K221" s="244">
        <f>ROUND(E221*J221,2)</f>
        <v>0</v>
      </c>
      <c r="L221" s="244">
        <v>21</v>
      </c>
      <c r="M221" s="244">
        <f>G221*(1+L221/100)</f>
        <v>0</v>
      </c>
      <c r="N221" s="242">
        <v>3.1E-4</v>
      </c>
      <c r="O221" s="242">
        <f>ROUND(E221*N221,2)</f>
        <v>0.01</v>
      </c>
      <c r="P221" s="242">
        <v>0</v>
      </c>
      <c r="Q221" s="242">
        <f>ROUND(E221*P221,2)</f>
        <v>0</v>
      </c>
      <c r="R221" s="244" t="s">
        <v>425</v>
      </c>
      <c r="S221" s="244" t="s">
        <v>128</v>
      </c>
      <c r="T221" s="245" t="s">
        <v>128</v>
      </c>
      <c r="U221" s="225">
        <v>0.40300000000000002</v>
      </c>
      <c r="V221" s="225">
        <f>ROUND(E221*U221,2)</f>
        <v>7.62</v>
      </c>
      <c r="W221" s="225"/>
      <c r="X221" s="225" t="s">
        <v>134</v>
      </c>
      <c r="Y221" s="225" t="s">
        <v>115</v>
      </c>
      <c r="Z221" s="215"/>
      <c r="AA221" s="215"/>
      <c r="AB221" s="215"/>
      <c r="AC221" s="215"/>
      <c r="AD221" s="215"/>
      <c r="AE221" s="215"/>
      <c r="AF221" s="215"/>
      <c r="AG221" s="215" t="s">
        <v>180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2" x14ac:dyDescent="0.2">
      <c r="A222" s="222"/>
      <c r="B222" s="223"/>
      <c r="C222" s="260" t="s">
        <v>426</v>
      </c>
      <c r="D222" s="254"/>
      <c r="E222" s="254"/>
      <c r="F222" s="254"/>
      <c r="G222" s="254"/>
      <c r="H222" s="225"/>
      <c r="I222" s="225"/>
      <c r="J222" s="225"/>
      <c r="K222" s="225"/>
      <c r="L222" s="225"/>
      <c r="M222" s="225"/>
      <c r="N222" s="224"/>
      <c r="O222" s="224"/>
      <c r="P222" s="224"/>
      <c r="Q222" s="224"/>
      <c r="R222" s="225"/>
      <c r="S222" s="225"/>
      <c r="T222" s="225"/>
      <c r="U222" s="225"/>
      <c r="V222" s="225"/>
      <c r="W222" s="225"/>
      <c r="X222" s="225"/>
      <c r="Y222" s="225"/>
      <c r="Z222" s="215"/>
      <c r="AA222" s="215"/>
      <c r="AB222" s="215"/>
      <c r="AC222" s="215"/>
      <c r="AD222" s="215"/>
      <c r="AE222" s="215"/>
      <c r="AF222" s="215"/>
      <c r="AG222" s="215" t="s">
        <v>137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x14ac:dyDescent="0.2">
      <c r="A223" s="3"/>
      <c r="B223" s="4"/>
      <c r="C223" s="265"/>
      <c r="D223" s="6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AE223">
        <v>12</v>
      </c>
      <c r="AF223">
        <v>21</v>
      </c>
      <c r="AG223" t="s">
        <v>94</v>
      </c>
    </row>
    <row r="224" spans="1:60" x14ac:dyDescent="0.2">
      <c r="A224" s="218"/>
      <c r="B224" s="219" t="s">
        <v>29</v>
      </c>
      <c r="C224" s="266"/>
      <c r="D224" s="220"/>
      <c r="E224" s="221"/>
      <c r="F224" s="221"/>
      <c r="G224" s="238">
        <f>G8+G15+G41+G67+G129+G165+G209+G220</f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AE224">
        <f>SUMIF(L7:L222,AE223,G7:G222)</f>
        <v>0</v>
      </c>
      <c r="AF224">
        <f>SUMIF(L7:L222,AF223,G7:G222)</f>
        <v>0</v>
      </c>
      <c r="AG224" t="s">
        <v>427</v>
      </c>
    </row>
    <row r="225" spans="3:33" x14ac:dyDescent="0.2">
      <c r="C225" s="267"/>
      <c r="D225" s="10"/>
      <c r="AG225" t="s">
        <v>429</v>
      </c>
    </row>
    <row r="226" spans="3:33" x14ac:dyDescent="0.2">
      <c r="D226" s="10"/>
    </row>
    <row r="227" spans="3:33" x14ac:dyDescent="0.2">
      <c r="D227" s="10"/>
    </row>
    <row r="228" spans="3:33" x14ac:dyDescent="0.2">
      <c r="D228" s="10"/>
    </row>
    <row r="229" spans="3:33" x14ac:dyDescent="0.2">
      <c r="D229" s="10"/>
    </row>
    <row r="230" spans="3:33" x14ac:dyDescent="0.2">
      <c r="D230" s="10"/>
    </row>
    <row r="231" spans="3:33" x14ac:dyDescent="0.2">
      <c r="D231" s="10"/>
    </row>
    <row r="232" spans="3:33" x14ac:dyDescent="0.2">
      <c r="D232" s="10"/>
    </row>
    <row r="233" spans="3:33" x14ac:dyDescent="0.2">
      <c r="D233" s="10"/>
    </row>
    <row r="234" spans="3:33" x14ac:dyDescent="0.2">
      <c r="D234" s="10"/>
    </row>
    <row r="235" spans="3:33" x14ac:dyDescent="0.2">
      <c r="D235" s="10"/>
    </row>
    <row r="236" spans="3:33" x14ac:dyDescent="0.2">
      <c r="D236" s="10"/>
    </row>
    <row r="237" spans="3:33" x14ac:dyDescent="0.2">
      <c r="D237" s="10"/>
    </row>
    <row r="238" spans="3:33" x14ac:dyDescent="0.2">
      <c r="D238" s="10"/>
    </row>
    <row r="239" spans="3:33" x14ac:dyDescent="0.2">
      <c r="D239" s="10"/>
    </row>
    <row r="240" spans="3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LJ1Cb2P+aSFFOAYP7eqgbPJzmhm4GaAgP44h3HZRW2Rn29QUmv1rHPEe21ufOAKTxu3Kp1MVOnuoimznzP0FQ==" saltValue="KVHiU8xkRiMVL92Yt/wH4w==" spinCount="100000" sheet="1" formatRows="0"/>
  <mergeCells count="99">
    <mergeCell ref="C217:G217"/>
    <mergeCell ref="C219:G219"/>
    <mergeCell ref="C222:G222"/>
    <mergeCell ref="C195:G195"/>
    <mergeCell ref="C196:G196"/>
    <mergeCell ref="C197:G197"/>
    <mergeCell ref="C207:G207"/>
    <mergeCell ref="C211:G211"/>
    <mergeCell ref="C213:G213"/>
    <mergeCell ref="C189:G189"/>
    <mergeCell ref="C190:G190"/>
    <mergeCell ref="C191:G191"/>
    <mergeCell ref="C192:G192"/>
    <mergeCell ref="C193:G193"/>
    <mergeCell ref="C194:G194"/>
    <mergeCell ref="C182:G182"/>
    <mergeCell ref="C183:G183"/>
    <mergeCell ref="C185:G185"/>
    <mergeCell ref="C186:G186"/>
    <mergeCell ref="C187:G187"/>
    <mergeCell ref="C188:G188"/>
    <mergeCell ref="C175:G175"/>
    <mergeCell ref="C176:G176"/>
    <mergeCell ref="C177:G177"/>
    <mergeCell ref="C178:G178"/>
    <mergeCell ref="C179:G179"/>
    <mergeCell ref="C181:G181"/>
    <mergeCell ref="C160:G160"/>
    <mergeCell ref="C162:G162"/>
    <mergeCell ref="C171:G171"/>
    <mergeCell ref="C172:G172"/>
    <mergeCell ref="C173:G173"/>
    <mergeCell ref="C174:G174"/>
    <mergeCell ref="C123:G123"/>
    <mergeCell ref="C125:G125"/>
    <mergeCell ref="C152:G152"/>
    <mergeCell ref="C154:G154"/>
    <mergeCell ref="C156:G156"/>
    <mergeCell ref="C158:G158"/>
    <mergeCell ref="C114:G114"/>
    <mergeCell ref="C115:G115"/>
    <mergeCell ref="C116:G116"/>
    <mergeCell ref="C117:G117"/>
    <mergeCell ref="C120:G120"/>
    <mergeCell ref="C121:G121"/>
    <mergeCell ref="C108:G108"/>
    <mergeCell ref="C109:G109"/>
    <mergeCell ref="C110:G110"/>
    <mergeCell ref="C111:G111"/>
    <mergeCell ref="C112:G112"/>
    <mergeCell ref="C113:G113"/>
    <mergeCell ref="C101:G101"/>
    <mergeCell ref="C102:G102"/>
    <mergeCell ref="C104:G104"/>
    <mergeCell ref="C105:G105"/>
    <mergeCell ref="C106:G106"/>
    <mergeCell ref="C107:G107"/>
    <mergeCell ref="C95:G95"/>
    <mergeCell ref="C96:G96"/>
    <mergeCell ref="C97:G97"/>
    <mergeCell ref="C98:G98"/>
    <mergeCell ref="C99:G99"/>
    <mergeCell ref="C100:G100"/>
    <mergeCell ref="C88:G88"/>
    <mergeCell ref="C89:G89"/>
    <mergeCell ref="C90:G90"/>
    <mergeCell ref="C92:G92"/>
    <mergeCell ref="C93:G93"/>
    <mergeCell ref="C94:G94"/>
    <mergeCell ref="C82:G82"/>
    <mergeCell ref="C83:G83"/>
    <mergeCell ref="C84:G84"/>
    <mergeCell ref="C85:G85"/>
    <mergeCell ref="C86:G86"/>
    <mergeCell ref="C87:G87"/>
    <mergeCell ref="C60:G60"/>
    <mergeCell ref="C62:G62"/>
    <mergeCell ref="C64:G64"/>
    <mergeCell ref="C79:G79"/>
    <mergeCell ref="C80:G80"/>
    <mergeCell ref="C81:G81"/>
    <mergeCell ref="C51:G51"/>
    <mergeCell ref="C53:G53"/>
    <mergeCell ref="C54:G54"/>
    <mergeCell ref="C56:G56"/>
    <mergeCell ref="C57:G57"/>
    <mergeCell ref="C59:G59"/>
    <mergeCell ref="C27:G27"/>
    <mergeCell ref="C44:G44"/>
    <mergeCell ref="C45:G45"/>
    <mergeCell ref="C47:G47"/>
    <mergeCell ref="C48:G48"/>
    <mergeCell ref="C50:G50"/>
    <mergeCell ref="A1:G1"/>
    <mergeCell ref="C2:G2"/>
    <mergeCell ref="C3:G3"/>
    <mergeCell ref="C4:G4"/>
    <mergeCell ref="C17:G17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d.1.4.4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d.1.4.4 Pol'!Názvy_tisku</vt:lpstr>
      <vt:lpstr>oadresa</vt:lpstr>
      <vt:lpstr>Stavba!Objednatel</vt:lpstr>
      <vt:lpstr>Stavba!Objekt</vt:lpstr>
      <vt:lpstr>'SO01 d.1.4.4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Pinc</dc:creator>
  <cp:lastModifiedBy>Jiří Pinc</cp:lastModifiedBy>
  <cp:lastPrinted>2019-03-19T12:27:02Z</cp:lastPrinted>
  <dcterms:created xsi:type="dcterms:W3CDTF">2009-04-08T07:15:50Z</dcterms:created>
  <dcterms:modified xsi:type="dcterms:W3CDTF">2025-04-30T07:22:37Z</dcterms:modified>
</cp:coreProperties>
</file>